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EWEN\DEB-EL-0501-02 JLW Existenzgründung\Formulare\"/>
    </mc:Choice>
  </mc:AlternateContent>
  <bookViews>
    <workbookView xWindow="0" yWindow="0" windowWidth="28800" windowHeight="12345"/>
  </bookViews>
  <sheets>
    <sheet name="Arbeitszeitberechnung" sheetId="1" r:id="rId1"/>
    <sheet name="Wirtschaftlichkeit" sheetId="2" r:id="rId2"/>
    <sheet name="Zielkalkulation" sheetId="3" r:id="rId3"/>
    <sheet name="GV-Berechnung IST" sheetId="5" r:id="rId4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2" l="1"/>
  <c r="I51" i="1" l="1"/>
  <c r="F9" i="1" l="1"/>
  <c r="G9" i="1"/>
  <c r="H36" i="1"/>
  <c r="H28" i="1"/>
  <c r="H29" i="1"/>
  <c r="C41" i="5" l="1"/>
  <c r="C40" i="5"/>
  <c r="E30" i="5"/>
  <c r="E29" i="5"/>
  <c r="E27" i="5"/>
  <c r="E26" i="5"/>
  <c r="E28" i="5" s="1"/>
  <c r="E24" i="5"/>
  <c r="E23" i="5"/>
  <c r="E22" i="5"/>
  <c r="E21" i="5"/>
  <c r="E20" i="5"/>
  <c r="E19" i="5"/>
  <c r="E17" i="5"/>
  <c r="E16" i="5"/>
  <c r="E15" i="5"/>
  <c r="E14" i="5"/>
  <c r="E13" i="5"/>
  <c r="E12" i="5"/>
  <c r="E11" i="5"/>
  <c r="E10" i="5"/>
  <c r="E9" i="5"/>
  <c r="E8" i="5"/>
  <c r="C3" i="5"/>
  <c r="A3" i="5"/>
  <c r="E31" i="5" l="1"/>
  <c r="E25" i="5"/>
  <c r="E18" i="5"/>
  <c r="E32" i="5" l="1"/>
  <c r="C36" i="5" s="1"/>
  <c r="H51" i="1"/>
  <c r="J51" i="1" l="1"/>
  <c r="H38" i="1"/>
  <c r="I38" i="1"/>
  <c r="J38" i="1"/>
  <c r="K38" i="1"/>
  <c r="J37" i="1"/>
  <c r="G38" i="1"/>
  <c r="I31" i="1" l="1"/>
  <c r="J31" i="1"/>
  <c r="I32" i="1"/>
  <c r="J32" i="1"/>
  <c r="K32" i="1"/>
  <c r="I33" i="1"/>
  <c r="J33" i="1"/>
  <c r="H30" i="1"/>
  <c r="H31" i="1"/>
  <c r="K31" i="1" s="1"/>
  <c r="H32" i="1"/>
  <c r="G31" i="1"/>
  <c r="G32" i="1"/>
  <c r="G7" i="1" l="1"/>
  <c r="A3" i="3" l="1"/>
  <c r="A3" i="2"/>
  <c r="G13" i="2"/>
  <c r="F13" i="2" l="1"/>
  <c r="H13" i="2" s="1"/>
  <c r="H50" i="2"/>
  <c r="H49" i="2"/>
  <c r="H47" i="2"/>
  <c r="H45" i="2"/>
  <c r="H36" i="2"/>
  <c r="H37" i="2"/>
  <c r="H38" i="2"/>
  <c r="H40" i="2"/>
  <c r="H41" i="2"/>
  <c r="H42" i="2"/>
  <c r="H35" i="2"/>
  <c r="H33" i="2"/>
  <c r="H32" i="2"/>
  <c r="H29" i="2"/>
  <c r="H9" i="2"/>
  <c r="H10" i="2"/>
  <c r="H11" i="2"/>
  <c r="H12" i="2"/>
  <c r="H14" i="2"/>
  <c r="H15" i="2"/>
  <c r="H16" i="2"/>
  <c r="H17" i="2"/>
  <c r="H18" i="2"/>
  <c r="H19" i="2"/>
  <c r="H20" i="2"/>
  <c r="I20" i="2" s="1"/>
  <c r="H21" i="2"/>
  <c r="H22" i="2"/>
  <c r="H23" i="2"/>
  <c r="H24" i="2"/>
  <c r="H25" i="2"/>
  <c r="H26" i="2"/>
  <c r="H27" i="2"/>
  <c r="H8" i="2"/>
  <c r="H7" i="2"/>
  <c r="H30" i="2"/>
  <c r="I30" i="2" s="1"/>
  <c r="G26" i="1" l="1"/>
  <c r="H26" i="1"/>
  <c r="I26" i="1"/>
  <c r="J26" i="1"/>
  <c r="K26" i="1" s="1"/>
  <c r="A4" i="3"/>
  <c r="A4" i="2" l="1"/>
  <c r="I52" i="3" l="1"/>
  <c r="G52" i="3"/>
  <c r="I51" i="3"/>
  <c r="G51" i="3"/>
  <c r="I50" i="3"/>
  <c r="G50" i="3"/>
  <c r="J50" i="3" s="1"/>
  <c r="I49" i="3"/>
  <c r="G49" i="3"/>
  <c r="I48" i="3"/>
  <c r="G48" i="3"/>
  <c r="I47" i="3"/>
  <c r="G47" i="3"/>
  <c r="I46" i="3"/>
  <c r="G46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H58" i="2"/>
  <c r="H57" i="2"/>
  <c r="H56" i="2"/>
  <c r="H55" i="2"/>
  <c r="H54" i="2"/>
  <c r="F51" i="2"/>
  <c r="F48" i="2"/>
  <c r="G39" i="2"/>
  <c r="F39" i="2"/>
  <c r="A33" i="2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F28" i="2"/>
  <c r="F31" i="2" s="1"/>
  <c r="F34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J49" i="1"/>
  <c r="I49" i="1"/>
  <c r="H49" i="1"/>
  <c r="G49" i="1"/>
  <c r="J48" i="1"/>
  <c r="I48" i="1"/>
  <c r="H48" i="1"/>
  <c r="G48" i="1"/>
  <c r="J47" i="1"/>
  <c r="I47" i="1"/>
  <c r="H47" i="1"/>
  <c r="G47" i="1"/>
  <c r="J46" i="1"/>
  <c r="I46" i="1"/>
  <c r="H46" i="1"/>
  <c r="G46" i="1"/>
  <c r="J45" i="1"/>
  <c r="I45" i="1"/>
  <c r="H45" i="1"/>
  <c r="G45" i="1"/>
  <c r="J44" i="1"/>
  <c r="I44" i="1"/>
  <c r="H44" i="1"/>
  <c r="G44" i="1"/>
  <c r="J42" i="1"/>
  <c r="I42" i="1"/>
  <c r="H42" i="1"/>
  <c r="G42" i="1"/>
  <c r="J41" i="1"/>
  <c r="I41" i="1"/>
  <c r="H41" i="1"/>
  <c r="G41" i="1"/>
  <c r="J40" i="1"/>
  <c r="I40" i="1"/>
  <c r="H40" i="1"/>
  <c r="G40" i="1"/>
  <c r="J39" i="1"/>
  <c r="I39" i="1"/>
  <c r="H39" i="1"/>
  <c r="G39" i="1"/>
  <c r="I37" i="1"/>
  <c r="H37" i="1"/>
  <c r="G37" i="1"/>
  <c r="J36" i="1"/>
  <c r="I36" i="1"/>
  <c r="G36" i="1"/>
  <c r="J34" i="1"/>
  <c r="I34" i="1"/>
  <c r="H34" i="1"/>
  <c r="G34" i="1"/>
  <c r="H33" i="1"/>
  <c r="K33" i="1" s="1"/>
  <c r="G33" i="1"/>
  <c r="J30" i="1"/>
  <c r="I30" i="1"/>
  <c r="G30" i="1"/>
  <c r="J29" i="1"/>
  <c r="I29" i="1"/>
  <c r="G29" i="1"/>
  <c r="J28" i="1"/>
  <c r="I28" i="1"/>
  <c r="G28" i="1"/>
  <c r="J25" i="1"/>
  <c r="I25" i="1"/>
  <c r="H25" i="1"/>
  <c r="G25" i="1"/>
  <c r="J24" i="1"/>
  <c r="I24" i="1"/>
  <c r="H24" i="1"/>
  <c r="G24" i="1"/>
  <c r="J23" i="1"/>
  <c r="I23" i="1"/>
  <c r="H23" i="1"/>
  <c r="G23" i="1"/>
  <c r="J22" i="1"/>
  <c r="I22" i="1"/>
  <c r="H22" i="1"/>
  <c r="G22" i="1"/>
  <c r="A22" i="1"/>
  <c r="A23" i="1" s="1"/>
  <c r="A24" i="1" s="1"/>
  <c r="A25" i="1" s="1"/>
  <c r="J21" i="1"/>
  <c r="I21" i="1"/>
  <c r="H21" i="1"/>
  <c r="G21" i="1"/>
  <c r="K19" i="1"/>
  <c r="I19" i="1"/>
  <c r="F19" i="1"/>
  <c r="J19" i="1" s="1"/>
  <c r="G16" i="1"/>
  <c r="F16" i="1"/>
  <c r="G15" i="1"/>
  <c r="F15" i="1"/>
  <c r="E14" i="1"/>
  <c r="D14" i="1"/>
  <c r="D17" i="1" s="1"/>
  <c r="G13" i="1"/>
  <c r="F13" i="1"/>
  <c r="G12" i="1"/>
  <c r="F12" i="1"/>
  <c r="G11" i="1"/>
  <c r="F11" i="1"/>
  <c r="G10" i="1"/>
  <c r="F10" i="1"/>
  <c r="A4" i="1"/>
  <c r="A5" i="1" s="1"/>
  <c r="J46" i="3" l="1"/>
  <c r="I21" i="2"/>
  <c r="I25" i="2"/>
  <c r="E17" i="1"/>
  <c r="D36" i="5"/>
  <c r="E36" i="5" s="1"/>
  <c r="B39" i="5" s="1"/>
  <c r="H39" i="2"/>
  <c r="A53" i="2"/>
  <c r="A54" i="2" s="1"/>
  <c r="A55" i="2" s="1"/>
  <c r="A56" i="2" s="1"/>
  <c r="A57" i="2" s="1"/>
  <c r="A58" i="2" s="1"/>
  <c r="H51" i="2"/>
  <c r="I51" i="2" s="1"/>
  <c r="A26" i="1"/>
  <c r="K22" i="1"/>
  <c r="K24" i="1"/>
  <c r="K21" i="1"/>
  <c r="K48" i="1"/>
  <c r="J48" i="3"/>
  <c r="J52" i="3"/>
  <c r="K28" i="1"/>
  <c r="K30" i="1"/>
  <c r="K34" i="1"/>
  <c r="K37" i="1"/>
  <c r="K40" i="1"/>
  <c r="K42" i="1"/>
  <c r="K45" i="1"/>
  <c r="K47" i="1"/>
  <c r="K49" i="1"/>
  <c r="J49" i="3"/>
  <c r="H28" i="2"/>
  <c r="H31" i="2" s="1"/>
  <c r="H34" i="2" s="1"/>
  <c r="J47" i="3"/>
  <c r="J51" i="3"/>
  <c r="K44" i="1"/>
  <c r="H48" i="2"/>
  <c r="F14" i="1"/>
  <c r="F17" i="1" s="1"/>
  <c r="G14" i="1"/>
  <c r="K29" i="1"/>
  <c r="K23" i="1"/>
  <c r="K25" i="1"/>
  <c r="K36" i="1"/>
  <c r="K39" i="1"/>
  <c r="K41" i="1"/>
  <c r="K46" i="1"/>
  <c r="F43" i="2"/>
  <c r="G51" i="1"/>
  <c r="G53" i="1" s="1"/>
  <c r="G54" i="1" s="1"/>
  <c r="F56" i="1" s="1"/>
  <c r="H43" i="2" l="1"/>
  <c r="J5" i="3" s="1"/>
  <c r="J59" i="3" s="1"/>
  <c r="I43" i="2" s="1"/>
  <c r="I48" i="2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G17" i="1"/>
  <c r="K51" i="1"/>
  <c r="K53" i="1" s="1"/>
  <c r="K54" i="1" s="1"/>
  <c r="J56" i="1" s="1"/>
  <c r="H58" i="1" s="1"/>
  <c r="F52" i="2"/>
  <c r="I52" i="2" l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3" i="1" s="1"/>
  <c r="A54" i="1" s="1"/>
  <c r="A55" i="1" s="1"/>
  <c r="A56" i="1" s="1"/>
  <c r="H52" i="2"/>
</calcChain>
</file>

<file path=xl/sharedStrings.xml><?xml version="1.0" encoding="utf-8"?>
<sst xmlns="http://schemas.openxmlformats.org/spreadsheetml/2006/main" count="224" uniqueCount="189">
  <si>
    <t>Allgemeine Angaben/Betriebsspiegel</t>
  </si>
  <si>
    <t>Antragsteller</t>
  </si>
  <si>
    <t>Straße</t>
  </si>
  <si>
    <t>PLZ/Ort</t>
  </si>
  <si>
    <t>Antragsdatum</t>
  </si>
  <si>
    <t>BNRZD</t>
  </si>
  <si>
    <t>Normales Gebiet</t>
  </si>
  <si>
    <t>Betriebsflächen (ha)</t>
  </si>
  <si>
    <t>IST (t)</t>
  </si>
  <si>
    <t>ZIEL (t + x)</t>
  </si>
  <si>
    <t>IST</t>
  </si>
  <si>
    <t>ZIEL</t>
  </si>
  <si>
    <t xml:space="preserve"> Eigentum</t>
  </si>
  <si>
    <t>Bewirtsch.</t>
  </si>
  <si>
    <t>Ackerfläche</t>
  </si>
  <si>
    <t>Dauergrünland</t>
  </si>
  <si>
    <t>Gewächshausfläche</t>
  </si>
  <si>
    <t>weinbaul. gen. Fläche</t>
  </si>
  <si>
    <t>sonstige LF</t>
  </si>
  <si>
    <t>ldw. gen. Fläche (LF)</t>
  </si>
  <si>
    <t>forstw. Nutzfläche</t>
  </si>
  <si>
    <t>sonstige Betriebsflächen</t>
  </si>
  <si>
    <t>Betriebsfläche</t>
  </si>
  <si>
    <t>Produktion und Arbeitsbedarf</t>
  </si>
  <si>
    <r>
      <t>Wein-, Obst-,
Garten-, Ackerbau</t>
    </r>
    <r>
      <rPr>
        <sz val="9"/>
        <rFont val="Arial"/>
        <family val="2"/>
      </rPr>
      <t xml:space="preserve"> (ha)</t>
    </r>
  </si>
  <si>
    <t>KTBL-Seite</t>
  </si>
  <si>
    <t>Umfang</t>
  </si>
  <si>
    <t>Ertrags-/Leistungs-niveau</t>
  </si>
  <si>
    <t>AKh/
Einheit</t>
  </si>
  <si>
    <t>AKh</t>
  </si>
  <si>
    <r>
      <t>Ackerfutter und Grünland</t>
    </r>
    <r>
      <rPr>
        <sz val="9"/>
        <rFont val="Arial"/>
        <family val="2"/>
      </rPr>
      <t xml:space="preserve"> (ha)</t>
    </r>
  </si>
  <si>
    <r>
      <t xml:space="preserve">Tierhaltung </t>
    </r>
    <r>
      <rPr>
        <sz val="9"/>
        <rFont val="Arial"/>
        <family val="2"/>
      </rPr>
      <t>(Jahresdurchschnittsbestand bzw. Jahreserzeugung)</t>
    </r>
  </si>
  <si>
    <r>
      <t xml:space="preserve">Handel, Dienstleistung, Sonstiges </t>
    </r>
    <r>
      <rPr>
        <sz val="9"/>
        <rFont val="Arial"/>
        <family val="2"/>
      </rPr>
      <t>(z.B. UaBW in Belegtagen, Wein und Sekt in 1000 l)</t>
    </r>
  </si>
  <si>
    <t xml:space="preserve">nicht zuteilbare Arbeiten </t>
  </si>
  <si>
    <t>für Betriebsleitung</t>
  </si>
  <si>
    <t>-</t>
  </si>
  <si>
    <t>Agrarberuf</t>
  </si>
  <si>
    <t>Bernkastel-Kues</t>
  </si>
  <si>
    <t>Fachschule</t>
  </si>
  <si>
    <t>Mayen</t>
  </si>
  <si>
    <t>Benachteiligtes Gebiet</t>
  </si>
  <si>
    <t>Meister/Techniker</t>
  </si>
  <si>
    <t>Neustadt  a.d.W.</t>
  </si>
  <si>
    <t>Kleine Gebiete</t>
  </si>
  <si>
    <t>FH/Hochschule</t>
  </si>
  <si>
    <t>Natura 2000 - Gebiet</t>
  </si>
  <si>
    <t>gleichwertige agrar. Qualifik.</t>
  </si>
  <si>
    <t>keine gleichwertige agrar. Qualif.</t>
  </si>
  <si>
    <t xml:space="preserve"> + / -</t>
  </si>
  <si>
    <t>EUR</t>
  </si>
  <si>
    <t xml:space="preserve"> + Betriebserträge</t>
  </si>
  <si>
    <t>davon</t>
  </si>
  <si>
    <t xml:space="preserve"> - Betriebsaufwand</t>
  </si>
  <si>
    <t>=</t>
  </si>
  <si>
    <t>+</t>
  </si>
  <si>
    <t xml:space="preserve"> +</t>
  </si>
  <si>
    <t>bei Pers.ges.: Ergebnis Sond.betr.vermögen</t>
  </si>
  <si>
    <t>bei juristischen Personen: priv. Ertragssteuer</t>
  </si>
  <si>
    <t>Sonstiges</t>
  </si>
  <si>
    <t>ordentliches Ergebnis</t>
  </si>
  <si>
    <t>Entnahmen/Ausschüttungen</t>
  </si>
  <si>
    <r>
      <t xml:space="preserve">bei Einzelunt. u. Pers.ges.: </t>
    </r>
    <r>
      <rPr>
        <b/>
        <sz val="8"/>
        <rFont val="Arial"/>
        <family val="2"/>
      </rPr>
      <t>vorübergehen-</t>
    </r>
  </si>
  <si>
    <r>
      <t>de</t>
    </r>
    <r>
      <rPr>
        <sz val="8"/>
        <rFont val="Arial"/>
        <family val="2"/>
      </rPr>
      <t xml:space="preserve"> Überführ. v. Betriebs- in Priv.vermögen</t>
    </r>
  </si>
  <si>
    <t>sonst. nicht nachhaltige Entnahmen/Ausschütt.</t>
  </si>
  <si>
    <t>bereinigte Entnahmen/Ausschüttung</t>
  </si>
  <si>
    <t>Einlagen insgesamt</t>
  </si>
  <si>
    <t>nicht nachhaltige Einlagen</t>
  </si>
  <si>
    <t>bereinigte Einlagen</t>
  </si>
  <si>
    <t>bereinigte Eigenkapitalbildung</t>
  </si>
  <si>
    <t>Bilanz</t>
  </si>
  <si>
    <t xml:space="preserve">                            wirtschaftliche Unternehmensentwicklung</t>
  </si>
  <si>
    <r>
      <t>ordentliches  Ergebnis IST</t>
    </r>
    <r>
      <rPr>
        <sz val="9"/>
        <rFont val="Arial"/>
        <family val="2"/>
      </rPr>
      <t xml:space="preserve"> (EUR)</t>
    </r>
  </si>
  <si>
    <t>Änderungsposition</t>
  </si>
  <si>
    <t>Einheit</t>
  </si>
  <si>
    <t>Umfang/
Menge</t>
  </si>
  <si>
    <t>Änderung gegenüber IST</t>
  </si>
  <si>
    <t>Preis</t>
  </si>
  <si>
    <t>Deckungs-
beitrag</t>
  </si>
  <si>
    <t xml:space="preserve"> Veränderungen</t>
  </si>
  <si>
    <t>ha/GV/Stück</t>
  </si>
  <si>
    <t>Anzahl Einheiten</t>
  </si>
  <si>
    <t xml:space="preserve"> +/- Einheiten</t>
  </si>
  <si>
    <t>EUR/Einheit</t>
  </si>
  <si>
    <t xml:space="preserve"> + / - Änderung der Produktion</t>
  </si>
  <si>
    <t xml:space="preserve"> + sonstige Erträge</t>
  </si>
  <si>
    <t xml:space="preserve"> dav. Personalaufwand</t>
  </si>
  <si>
    <t xml:space="preserve"> - Investitionskosten</t>
  </si>
  <si>
    <t>Anschaffungs-
wert</t>
  </si>
  <si>
    <t>Abschreibung</t>
  </si>
  <si>
    <t>Unterhaltung</t>
  </si>
  <si>
    <t>%</t>
  </si>
  <si>
    <t>Zinsdifferenz  (Zinsen Ist abzüglich Zinsen Ziel)</t>
  </si>
  <si>
    <t xml:space="preserve"> - Steuern</t>
  </si>
  <si>
    <t>ordentliches Ergebnis ZIEL</t>
  </si>
  <si>
    <t>Tierart</t>
  </si>
  <si>
    <t>Ist - Betrieb</t>
  </si>
  <si>
    <t>Stück</t>
  </si>
  <si>
    <t xml:space="preserve"> x GV/St.</t>
  </si>
  <si>
    <t>= GV</t>
  </si>
  <si>
    <t>Rinder &gt; 2Jahre  (Plätze)</t>
  </si>
  <si>
    <t>Rinder von 6 Monate bis  2 Jahre (Plätze)</t>
  </si>
  <si>
    <t>Kälber (außer Mastkälber) und Jungvieh &lt; 6 Mon. (Plätze)</t>
  </si>
  <si>
    <t>Mastkälber (Plätze)</t>
  </si>
  <si>
    <t>Zuchtbullen (Plätze)</t>
  </si>
  <si>
    <t>Equiden &gt; 6 Monate (Plätze)</t>
  </si>
  <si>
    <t>Equiden &lt; 6 Monate (Plätze)</t>
  </si>
  <si>
    <t>Mutterschafe und Ziegen (Plätze)</t>
  </si>
  <si>
    <t>Schafe (außer Mutterschafe) &gt; 1 Jahr (Plätze)</t>
  </si>
  <si>
    <t>Summe RGV</t>
  </si>
  <si>
    <t>Ferkel &lt; 20 kg (Plätze)</t>
  </si>
  <si>
    <t>Mastschweine gesamte Mastdauer &gt; 20 kg (Plätze)</t>
  </si>
  <si>
    <t>Läufer 20 - 50 kg (Plätze)</t>
  </si>
  <si>
    <t>Mastschweine &gt; 50 kg (Plätze)</t>
  </si>
  <si>
    <t>Zuchtschweine (Plätze)</t>
  </si>
  <si>
    <t>Summe Schweieveredlung GV</t>
  </si>
  <si>
    <t>Geflügel (Plätze)</t>
  </si>
  <si>
    <t>Summe sonstige Veredlung GV</t>
  </si>
  <si>
    <t>Summe sonstige GV</t>
  </si>
  <si>
    <t>Summe gehaltene GV</t>
  </si>
  <si>
    <t>GV</t>
  </si>
  <si>
    <t>GV/ha LF</t>
  </si>
  <si>
    <r>
      <t>Güllelager f. Schweine-Alt- u. Umbau nötig</t>
    </r>
    <r>
      <rPr>
        <vertAlign val="superscript"/>
        <sz val="10"/>
        <color theme="0"/>
        <rFont val="Arial"/>
        <family val="2"/>
      </rPr>
      <t>2)3)4)</t>
    </r>
  </si>
  <si>
    <r>
      <t xml:space="preserve">Güllelager für Schweine-Neubau nötig </t>
    </r>
    <r>
      <rPr>
        <vertAlign val="superscript"/>
        <sz val="10"/>
        <color theme="0"/>
        <rFont val="Arial"/>
        <family val="2"/>
      </rPr>
      <t>2)3)4)</t>
    </r>
  </si>
  <si>
    <t>Viehbesatz Ist-Betrieb</t>
  </si>
  <si>
    <r>
      <t>ha LF</t>
    </r>
    <r>
      <rPr>
        <b/>
        <vertAlign val="superscript"/>
        <sz val="10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</si>
  <si>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selbstbewirtschaftete landwirtschaftliche Nutzfläche</t>
    </r>
  </si>
  <si>
    <t>Viehbesatzberechnung</t>
  </si>
  <si>
    <t>276 07</t>
  </si>
  <si>
    <t>Anteil Junglandwirt am Unternehmen in v.H.</t>
  </si>
  <si>
    <t>Arbeitszeitbedarf insgesamt in Akh</t>
  </si>
  <si>
    <t xml:space="preserve">Die erforderlichen BnAk für den Antragsteller sind </t>
  </si>
  <si>
    <t>Anteilige Ak des Junglandwirtes</t>
  </si>
  <si>
    <t>betriebsnotwendige Arbeitskräfteeinheiten (BnAk)</t>
  </si>
  <si>
    <t>Rheinland-Pfalz                               Entwicklungsplan Junglandwirteförderung</t>
  </si>
  <si>
    <t>Rheinland-Pfalz                                Entwicklungsplan Junglandwirteförderung</t>
  </si>
  <si>
    <t>Rheinland-Pfalz                Entwicklungsplan Junglandwirteförderung</t>
  </si>
  <si>
    <t>Die Angaben zu den Flächen und Viehbe-ständen sind durch Vorlage von aktuellen Flächennachweisen und Viehbestands-verzeichnissen zu belegen.</t>
  </si>
  <si>
    <t>Die Ansätze für Ak/h sind durch Angabe der Datenquelle bzw. der Seitenangabe in der KTBL-Datensammlung unbedingt nachzuweisen.</t>
  </si>
  <si>
    <t>2347, 2348</t>
  </si>
  <si>
    <t>2939, 2949</t>
  </si>
  <si>
    <t>2497</t>
  </si>
  <si>
    <t>2896</t>
  </si>
  <si>
    <t>2351-2377</t>
  </si>
  <si>
    <t>2800/2802/03</t>
  </si>
  <si>
    <t>2929</t>
  </si>
  <si>
    <t>1229</t>
  </si>
  <si>
    <t>1559, 1539</t>
  </si>
  <si>
    <t>1540</t>
  </si>
  <si>
    <t>1529, 1567</t>
  </si>
  <si>
    <t>1499, 1518/9</t>
  </si>
  <si>
    <t>Umsatzerlöse Pflanzenproduktion</t>
  </si>
  <si>
    <t>Umsatzerlöse Tierproduktion</t>
  </si>
  <si>
    <t>Diversifizierung</t>
  </si>
  <si>
    <t>Umsatzerlöse insgesamt</t>
  </si>
  <si>
    <t>Bestandsveränderungen</t>
  </si>
  <si>
    <t>andere aktivierbare Eigenleistungen</t>
  </si>
  <si>
    <t>sonstige betriebliche Erträge</t>
  </si>
  <si>
    <t>davon Zulagen und Zuschüsse</t>
  </si>
  <si>
    <t>Materialaufwand</t>
  </si>
  <si>
    <t>davon für Tierproduktion</t>
  </si>
  <si>
    <t>Personalaufwand</t>
  </si>
  <si>
    <t>davon    immater. Vermögen (planmäßig)</t>
  </si>
  <si>
    <t xml:space="preserve">  auf Sachanlagen (planmäßig)</t>
  </si>
  <si>
    <t>sonstige Betriebsaufwendungen</t>
  </si>
  <si>
    <t>davon              Unterhaltung Wirtsch.-geb.</t>
  </si>
  <si>
    <t>Pacht für luf. Flächen</t>
  </si>
  <si>
    <t>Pacht für Lieferrechte</t>
  </si>
  <si>
    <t>Betriebsergebnis</t>
  </si>
  <si>
    <t>Finanzergebnis</t>
  </si>
  <si>
    <t>davon          Zinsen u. ähnliche Aufwend.</t>
  </si>
  <si>
    <t xml:space="preserve"> = Ergebnis der gewöhnl. Gesch.tätigk.</t>
  </si>
  <si>
    <t xml:space="preserve"> = Ergebnis (Gew./Verl.; Jahrü./Jahrv.)</t>
  </si>
  <si>
    <t>zeitraumfremde Erträge</t>
  </si>
  <si>
    <t>zeitraumfremde Aufwend.</t>
  </si>
  <si>
    <t>Erträge aus Invest.zul./-zuschuss</t>
  </si>
  <si>
    <t>außerplanmäß. Abschreibungen</t>
  </si>
  <si>
    <t>außerordentliches Ergebnis</t>
  </si>
  <si>
    <t>Aktiva</t>
  </si>
  <si>
    <t>Verbindlichkeiten/Rückst.</t>
  </si>
  <si>
    <t>davon Verb. gegen Kreditinst.</t>
  </si>
  <si>
    <t>sonst. Passiva (SoPo, RA)</t>
  </si>
  <si>
    <t>Eigkap./eigkap.ähnl. Pos.</t>
  </si>
  <si>
    <r>
      <t xml:space="preserve">BMEL-Code </t>
    </r>
    <r>
      <rPr>
        <vertAlign val="superscript"/>
        <sz val="8"/>
        <rFont val="Arial"/>
        <family val="2"/>
      </rPr>
      <t>(1</t>
    </r>
  </si>
  <si>
    <r>
      <rPr>
        <vertAlign val="superscript"/>
        <sz val="10"/>
        <color theme="1"/>
        <rFont val="Calibri"/>
        <family val="2"/>
        <scheme val="minor"/>
      </rPr>
      <t>(1</t>
    </r>
    <r>
      <rPr>
        <sz val="10"/>
        <color theme="1"/>
        <rFont val="Calibri"/>
        <family val="2"/>
        <scheme val="minor"/>
      </rPr>
      <t xml:space="preserve">  BMEL Code gemäß der Ausführungsanweisung zum BMEL-Jahresabschluss</t>
    </r>
  </si>
  <si>
    <t>IST-Jahr</t>
  </si>
  <si>
    <t>ZIEL-Jahr</t>
  </si>
  <si>
    <t>aktuelle Buchführung</t>
  </si>
  <si>
    <t>Abschreibungen</t>
  </si>
  <si>
    <t>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</si>
</sst>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d/m/yy;@"/>
    <numFmt numFmtId="165" formatCode="yyyy"/>
    <numFmt numFmtId="166" formatCode="0.0"/>
    <numFmt numFmtId="167" formatCode="#,##0.0"/>
    <numFmt numFmtId="168" formatCode="&quot;Unternehmensnr.: &quot;0\1#\ 0#\ ###\ ##\ ###\ ####"/>
    <numFmt numFmtId="169" formatCode="#,##0_ ;[Red]\-#,##0\ "/>
    <numFmt numFmtId="170" formatCode="&quot;Unternehmensnr.: &quot;0\1#\ 0##\ ###\ ##\ ###\ ####"/>
    <numFmt numFmtId="171" formatCode="0.000"/>
    <numFmt numFmtId="172" formatCode="###\ ###\ ####"/>
    <numFmt numFmtId="173" formatCode="&quot;Unternehmensnr.: &quot;\2\7\6\ 0\7\ ###\ ###\ ####"/>
  </numFmts>
  <fonts count="2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b/>
      <sz val="10"/>
      <color indexed="9"/>
      <name val="Arial"/>
      <family val="2"/>
    </font>
    <font>
      <b/>
      <u/>
      <sz val="12"/>
      <name val="Arial"/>
      <family val="2"/>
    </font>
    <font>
      <b/>
      <sz val="10"/>
      <color rgb="FFFF000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hair">
        <color indexed="64"/>
      </left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 diagonalUp="1" diagonalDown="1">
      <left style="hair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587">
    <xf numFmtId="0" fontId="0" fillId="0" borderId="0" xfId="0"/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Protection="1">
      <protection locked="0"/>
    </xf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4" fillId="0" borderId="2" xfId="0" applyFont="1" applyFill="1" applyBorder="1" applyProtection="1"/>
    <xf numFmtId="14" fontId="5" fillId="0" borderId="3" xfId="0" applyNumberFormat="1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Alignment="1" applyProtection="1">
      <alignment horizontal="left"/>
    </xf>
    <xf numFmtId="0" fontId="2" fillId="0" borderId="8" xfId="0" applyFont="1" applyFill="1" applyBorder="1" applyProtection="1"/>
    <xf numFmtId="0" fontId="6" fillId="0" borderId="0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horizontal="center"/>
    </xf>
    <xf numFmtId="165" fontId="2" fillId="2" borderId="14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Protection="1"/>
    <xf numFmtId="3" fontId="5" fillId="0" borderId="16" xfId="0" applyNumberFormat="1" applyFont="1" applyFill="1" applyBorder="1" applyAlignment="1" applyProtection="1">
      <alignment horizontal="center"/>
    </xf>
    <xf numFmtId="3" fontId="5" fillId="0" borderId="21" xfId="0" applyNumberFormat="1" applyFont="1" applyFill="1" applyBorder="1" applyAlignment="1" applyProtection="1">
      <alignment horizontal="center"/>
    </xf>
    <xf numFmtId="3" fontId="5" fillId="0" borderId="20" xfId="0" applyNumberFormat="1" applyFont="1" applyFill="1" applyBorder="1" applyAlignment="1" applyProtection="1">
      <alignment horizontal="center"/>
    </xf>
    <xf numFmtId="3" fontId="5" fillId="0" borderId="22" xfId="0" applyNumberFormat="1" applyFont="1" applyFill="1" applyBorder="1" applyAlignment="1" applyProtection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4" fontId="2" fillId="2" borderId="0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2" fillId="0" borderId="26" xfId="0" applyFont="1" applyFill="1" applyBorder="1" applyProtection="1"/>
    <xf numFmtId="2" fontId="7" fillId="0" borderId="27" xfId="0" applyNumberFormat="1" applyFont="1" applyFill="1" applyBorder="1" applyProtection="1"/>
    <xf numFmtId="2" fontId="7" fillId="0" borderId="28" xfId="0" applyNumberFormat="1" applyFont="1" applyFill="1" applyBorder="1" applyProtection="1"/>
    <xf numFmtId="0" fontId="8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2" fontId="8" fillId="0" borderId="29" xfId="0" applyNumberFormat="1" applyFont="1" applyFill="1" applyBorder="1" applyProtection="1"/>
    <xf numFmtId="2" fontId="8" fillId="0" borderId="31" xfId="0" applyNumberFormat="1" applyFont="1" applyFill="1" applyBorder="1" applyProtection="1"/>
    <xf numFmtId="0" fontId="8" fillId="0" borderId="9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centerContinuous" wrapText="1"/>
    </xf>
    <xf numFmtId="0" fontId="2" fillId="0" borderId="33" xfId="0" applyFont="1" applyFill="1" applyBorder="1" applyAlignment="1" applyProtection="1">
      <alignment horizontal="center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Protection="1"/>
    <xf numFmtId="0" fontId="4" fillId="0" borderId="21" xfId="0" applyFont="1" applyFill="1" applyBorder="1" applyAlignment="1" applyProtection="1">
      <alignment horizontal="center" wrapText="1"/>
    </xf>
    <xf numFmtId="0" fontId="5" fillId="0" borderId="21" xfId="0" applyFont="1" applyFill="1" applyBorder="1" applyAlignment="1" applyProtection="1">
      <alignment horizontal="center" wrapText="1"/>
    </xf>
    <xf numFmtId="0" fontId="5" fillId="0" borderId="35" xfId="0" applyFont="1" applyFill="1" applyBorder="1" applyAlignment="1" applyProtection="1">
      <alignment horizontal="center"/>
    </xf>
    <xf numFmtId="0" fontId="5" fillId="0" borderId="36" xfId="0" applyFont="1" applyFill="1" applyBorder="1" applyAlignment="1" applyProtection="1">
      <alignment horizontal="center" wrapText="1"/>
    </xf>
    <xf numFmtId="0" fontId="5" fillId="0" borderId="35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2" fillId="0" borderId="38" xfId="0" applyFont="1" applyFill="1" applyBorder="1" applyProtection="1"/>
    <xf numFmtId="0" fontId="2" fillId="2" borderId="14" xfId="0" applyFont="1" applyFill="1" applyBorder="1" applyProtection="1"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" fontId="2" fillId="2" borderId="13" xfId="0" applyNumberFormat="1" applyFont="1" applyFill="1" applyBorder="1" applyProtection="1">
      <protection locked="0"/>
    </xf>
    <xf numFmtId="4" fontId="2" fillId="2" borderId="39" xfId="0" applyNumberFormat="1" applyFont="1" applyFill="1" applyBorder="1" applyProtection="1">
      <protection locked="0"/>
    </xf>
    <xf numFmtId="3" fontId="2" fillId="0" borderId="14" xfId="0" applyNumberFormat="1" applyFont="1" applyFill="1" applyBorder="1" applyProtection="1"/>
    <xf numFmtId="3" fontId="2" fillId="0" borderId="7" xfId="0" applyNumberFormat="1" applyFont="1" applyFill="1" applyBorder="1" applyProtection="1"/>
    <xf numFmtId="49" fontId="2" fillId="2" borderId="42" xfId="0" applyNumberFormat="1" applyFont="1" applyFill="1" applyBorder="1" applyAlignment="1" applyProtection="1">
      <alignment horizontal="center" wrapText="1"/>
      <protection locked="0"/>
    </xf>
    <xf numFmtId="4" fontId="2" fillId="2" borderId="0" xfId="0" applyNumberFormat="1" applyFont="1" applyFill="1" applyBorder="1" applyAlignment="1" applyProtection="1">
      <protection locked="0"/>
    </xf>
    <xf numFmtId="49" fontId="2" fillId="2" borderId="14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/>
    <xf numFmtId="2" fontId="2" fillId="0" borderId="0" xfId="0" applyNumberFormat="1" applyFont="1" applyFill="1" applyBorder="1" applyProtection="1">
      <protection locked="0"/>
    </xf>
    <xf numFmtId="0" fontId="9" fillId="0" borderId="0" xfId="0" applyFont="1" applyFill="1" applyBorder="1" applyProtection="1"/>
    <xf numFmtId="0" fontId="0" fillId="0" borderId="46" xfId="0" applyBorder="1"/>
    <xf numFmtId="0" fontId="0" fillId="0" borderId="46" xfId="0" applyBorder="1" applyAlignment="1"/>
    <xf numFmtId="0" fontId="1" fillId="0" borderId="46" xfId="0" applyFont="1" applyBorder="1" applyAlignment="1">
      <alignment horizontal="right"/>
    </xf>
    <xf numFmtId="0" fontId="0" fillId="0" borderId="0" xfId="0" applyProtection="1">
      <protection locked="0"/>
    </xf>
    <xf numFmtId="0" fontId="2" fillId="0" borderId="1" xfId="0" applyFont="1" applyBorder="1"/>
    <xf numFmtId="0" fontId="0" fillId="0" borderId="48" xfId="0" applyBorder="1"/>
    <xf numFmtId="0" fontId="0" fillId="0" borderId="48" xfId="0" applyBorder="1" applyAlignment="1"/>
    <xf numFmtId="0" fontId="0" fillId="0" borderId="49" xfId="0" applyBorder="1" applyAlignment="1"/>
    <xf numFmtId="0" fontId="0" fillId="0" borderId="0" xfId="0" applyAlignment="1"/>
    <xf numFmtId="0" fontId="8" fillId="0" borderId="0" xfId="0" applyFont="1" applyBorder="1" applyAlignment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" fillId="0" borderId="5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3" borderId="0" xfId="0" applyNumberFormat="1" applyFont="1" applyFill="1" applyBorder="1" applyAlignment="1" applyProtection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56" xfId="0" applyFont="1" applyBorder="1"/>
    <xf numFmtId="3" fontId="5" fillId="0" borderId="9" xfId="0" applyNumberFormat="1" applyFont="1" applyBorder="1" applyAlignment="1" applyProtection="1">
      <alignment horizontal="center"/>
    </xf>
    <xf numFmtId="3" fontId="5" fillId="0" borderId="57" xfId="0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</xf>
    <xf numFmtId="0" fontId="0" fillId="0" borderId="0" xfId="0" applyBorder="1"/>
    <xf numFmtId="3" fontId="2" fillId="2" borderId="43" xfId="0" applyNumberFormat="1" applyFont="1" applyFill="1" applyBorder="1" applyAlignment="1" applyProtection="1">
      <protection locked="0"/>
    </xf>
    <xf numFmtId="3" fontId="2" fillId="0" borderId="43" xfId="0" applyNumberFormat="1" applyFont="1" applyFill="1" applyBorder="1" applyAlignment="1" applyProtection="1"/>
    <xf numFmtId="3" fontId="2" fillId="3" borderId="61" xfId="0" applyNumberFormat="1" applyFont="1" applyFill="1" applyBorder="1" applyAlignment="1"/>
    <xf numFmtId="3" fontId="2" fillId="2" borderId="42" xfId="0" applyNumberFormat="1" applyFont="1" applyFill="1" applyBorder="1" applyAlignment="1" applyProtection="1">
      <protection locked="0"/>
    </xf>
    <xf numFmtId="3" fontId="2" fillId="0" borderId="42" xfId="0" applyNumberFormat="1" applyFont="1" applyFill="1" applyBorder="1" applyAlignment="1" applyProtection="1"/>
    <xf numFmtId="0" fontId="0" fillId="3" borderId="62" xfId="0" applyFill="1" applyBorder="1" applyAlignment="1"/>
    <xf numFmtId="3" fontId="2" fillId="3" borderId="62" xfId="0" applyNumberFormat="1" applyFont="1" applyFill="1" applyBorder="1" applyAlignment="1"/>
    <xf numFmtId="3" fontId="2" fillId="2" borderId="17" xfId="0" applyNumberFormat="1" applyFont="1" applyFill="1" applyBorder="1" applyAlignment="1" applyProtection="1">
      <protection locked="0"/>
    </xf>
    <xf numFmtId="0" fontId="0" fillId="3" borderId="63" xfId="0" applyFill="1" applyBorder="1" applyAlignment="1"/>
    <xf numFmtId="3" fontId="2" fillId="2" borderId="65" xfId="0" applyNumberFormat="1" applyFont="1" applyFill="1" applyBorder="1" applyAlignment="1" applyProtection="1">
      <protection locked="0"/>
    </xf>
    <xf numFmtId="3" fontId="2" fillId="3" borderId="66" xfId="0" applyNumberFormat="1" applyFont="1" applyFill="1" applyBorder="1" applyAlignment="1"/>
    <xf numFmtId="0" fontId="2" fillId="0" borderId="67" xfId="0" applyFont="1" applyBorder="1" applyAlignment="1">
      <alignment horizontal="center" vertical="center"/>
    </xf>
    <xf numFmtId="169" fontId="2" fillId="0" borderId="27" xfId="0" applyNumberFormat="1" applyFont="1" applyFill="1" applyBorder="1" applyAlignment="1"/>
    <xf numFmtId="169" fontId="2" fillId="0" borderId="44" xfId="0" applyNumberFormat="1" applyFont="1" applyBorder="1" applyAlignment="1"/>
    <xf numFmtId="169" fontId="2" fillId="0" borderId="27" xfId="0" applyNumberFormat="1" applyFont="1" applyFill="1" applyBorder="1" applyAlignment="1" applyProtection="1"/>
    <xf numFmtId="3" fontId="2" fillId="0" borderId="62" xfId="0" applyNumberFormat="1" applyFont="1" applyFill="1" applyBorder="1" applyAlignment="1"/>
    <xf numFmtId="49" fontId="2" fillId="0" borderId="69" xfId="0" applyNumberFormat="1" applyFont="1" applyBorder="1" applyAlignment="1">
      <alignment horizontal="center"/>
    </xf>
    <xf numFmtId="3" fontId="2" fillId="2" borderId="44" xfId="0" applyNumberFormat="1" applyFont="1" applyFill="1" applyBorder="1" applyAlignment="1" applyProtection="1">
      <protection locked="0"/>
    </xf>
    <xf numFmtId="3" fontId="2" fillId="0" borderId="44" xfId="0" applyNumberFormat="1" applyFont="1" applyFill="1" applyBorder="1" applyAlignment="1" applyProtection="1"/>
    <xf numFmtId="3" fontId="2" fillId="3" borderId="63" xfId="0" applyNumberFormat="1" applyFont="1" applyFill="1" applyBorder="1" applyAlignment="1"/>
    <xf numFmtId="0" fontId="5" fillId="0" borderId="69" xfId="0" applyFont="1" applyBorder="1" applyAlignment="1">
      <alignment horizontal="center"/>
    </xf>
    <xf numFmtId="169" fontId="2" fillId="0" borderId="44" xfId="0" applyNumberFormat="1" applyFont="1" applyFill="1" applyBorder="1" applyAlignment="1"/>
    <xf numFmtId="169" fontId="2" fillId="0" borderId="44" xfId="0" applyNumberFormat="1" applyFont="1" applyFill="1" applyBorder="1" applyAlignment="1" applyProtection="1"/>
    <xf numFmtId="3" fontId="2" fillId="3" borderId="71" xfId="0" applyNumberFormat="1" applyFont="1" applyFill="1" applyBorder="1" applyAlignment="1"/>
    <xf numFmtId="0" fontId="2" fillId="0" borderId="69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68" xfId="0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3" fontId="2" fillId="2" borderId="42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</xf>
    <xf numFmtId="49" fontId="5" fillId="0" borderId="14" xfId="0" applyNumberFormat="1" applyFont="1" applyBorder="1" applyAlignment="1">
      <alignment horizontal="center" vertical="center"/>
    </xf>
    <xf numFmtId="3" fontId="2" fillId="0" borderId="42" xfId="0" applyNumberFormat="1" applyFont="1" applyFill="1" applyBorder="1" applyAlignment="1"/>
    <xf numFmtId="0" fontId="11" fillId="0" borderId="6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9" fontId="2" fillId="0" borderId="44" xfId="0" applyNumberFormat="1" applyFont="1" applyBorder="1"/>
    <xf numFmtId="49" fontId="5" fillId="0" borderId="67" xfId="0" applyNumberFormat="1" applyFont="1" applyBorder="1" applyAlignment="1">
      <alignment horizontal="center" vertical="center"/>
    </xf>
    <xf numFmtId="49" fontId="5" fillId="0" borderId="72" xfId="0" applyNumberFormat="1" applyFont="1" applyBorder="1" applyAlignment="1">
      <alignment horizontal="center" vertical="center"/>
    </xf>
    <xf numFmtId="3" fontId="2" fillId="0" borderId="62" xfId="0" applyNumberFormat="1" applyFont="1" applyFill="1" applyBorder="1" applyAlignment="1" applyProtection="1">
      <alignment vertical="center"/>
    </xf>
    <xf numFmtId="49" fontId="11" fillId="0" borderId="73" xfId="0" applyNumberFormat="1" applyFont="1" applyBorder="1" applyAlignment="1">
      <alignment horizontal="center" vertical="center"/>
    </xf>
    <xf numFmtId="169" fontId="2" fillId="0" borderId="27" xfId="0" applyNumberFormat="1" applyFont="1" applyBorder="1" applyAlignment="1"/>
    <xf numFmtId="169" fontId="2" fillId="2" borderId="66" xfId="0" applyNumberFormat="1" applyFont="1" applyFill="1" applyBorder="1" applyAlignment="1" applyProtection="1">
      <protection locked="0"/>
    </xf>
    <xf numFmtId="3" fontId="2" fillId="0" borderId="71" xfId="0" applyNumberFormat="1" applyFont="1" applyFill="1" applyBorder="1" applyAlignment="1" applyProtection="1"/>
    <xf numFmtId="0" fontId="5" fillId="0" borderId="67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2" fillId="0" borderId="74" xfId="0" applyFont="1" applyBorder="1"/>
    <xf numFmtId="0" fontId="2" fillId="0" borderId="65" xfId="0" applyFont="1" applyBorder="1" applyAlignment="1" applyProtection="1">
      <protection locked="0"/>
    </xf>
    <xf numFmtId="0" fontId="2" fillId="0" borderId="42" xfId="0" applyFont="1" applyBorder="1" applyAlignment="1" applyProtection="1">
      <protection locked="0"/>
    </xf>
    <xf numFmtId="0" fontId="2" fillId="0" borderId="77" xfId="0" applyFont="1" applyBorder="1"/>
    <xf numFmtId="3" fontId="2" fillId="2" borderId="47" xfId="0" applyNumberFormat="1" applyFont="1" applyFill="1" applyBorder="1" applyAlignment="1" applyProtection="1">
      <protection locked="0"/>
    </xf>
    <xf numFmtId="0" fontId="2" fillId="0" borderId="47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/>
    <xf numFmtId="0" fontId="1" fillId="0" borderId="46" xfId="0" applyFont="1" applyFill="1" applyBorder="1" applyAlignment="1" applyProtection="1">
      <alignment horizontal="center"/>
    </xf>
    <xf numFmtId="0" fontId="0" fillId="0" borderId="46" xfId="0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0" xfId="0" applyFont="1" applyBorder="1" applyProtection="1"/>
    <xf numFmtId="0" fontId="2" fillId="0" borderId="0" xfId="0" applyFont="1" applyBorder="1" applyProtection="1">
      <protection locked="0"/>
    </xf>
    <xf numFmtId="0" fontId="8" fillId="0" borderId="48" xfId="0" applyFont="1" applyBorder="1" applyAlignment="1">
      <alignment horizontal="left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2" fillId="0" borderId="80" xfId="0" applyNumberFormat="1" applyFont="1" applyFill="1" applyBorder="1" applyAlignment="1">
      <alignment horizontal="right"/>
    </xf>
    <xf numFmtId="3" fontId="2" fillId="0" borderId="80" xfId="0" applyNumberFormat="1" applyFont="1" applyFill="1" applyBorder="1" applyAlignment="1">
      <alignment horizontal="center"/>
    </xf>
    <xf numFmtId="3" fontId="8" fillId="0" borderId="8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right"/>
    </xf>
    <xf numFmtId="0" fontId="4" fillId="0" borderId="82" xfId="0" applyFont="1" applyFill="1" applyBorder="1" applyAlignment="1">
      <alignment horizontal="left" vertical="center"/>
    </xf>
    <xf numFmtId="0" fontId="4" fillId="0" borderId="80" xfId="0" applyFont="1" applyFill="1" applyBorder="1" applyAlignment="1">
      <alignment horizontal="left" vertical="center"/>
    </xf>
    <xf numFmtId="3" fontId="2" fillId="0" borderId="3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2" fillId="0" borderId="41" xfId="0" applyFont="1" applyBorder="1"/>
    <xf numFmtId="49" fontId="5" fillId="0" borderId="17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3" fontId="5" fillId="0" borderId="63" xfId="0" applyNumberFormat="1" applyFont="1" applyBorder="1" applyAlignment="1" applyProtection="1">
      <alignment horizontal="center" vertical="center" wrapText="1"/>
    </xf>
    <xf numFmtId="0" fontId="5" fillId="0" borderId="70" xfId="0" applyFont="1" applyBorder="1" applyAlignment="1">
      <alignment horizontal="center" vertical="center" textRotation="90"/>
    </xf>
    <xf numFmtId="0" fontId="0" fillId="0" borderId="26" xfId="0" applyBorder="1"/>
    <xf numFmtId="0" fontId="0" fillId="0" borderId="68" xfId="0" applyBorder="1"/>
    <xf numFmtId="3" fontId="10" fillId="0" borderId="44" xfId="0" applyNumberFormat="1" applyFont="1" applyBorder="1" applyAlignment="1" applyProtection="1">
      <alignment horizontal="center" vertical="center"/>
    </xf>
    <xf numFmtId="3" fontId="10" fillId="0" borderId="18" xfId="0" applyNumberFormat="1" applyFont="1" applyFill="1" applyBorder="1" applyAlignment="1">
      <alignment horizontal="center"/>
    </xf>
    <xf numFmtId="4" fontId="2" fillId="2" borderId="42" xfId="0" applyNumberFormat="1" applyFont="1" applyFill="1" applyBorder="1" applyAlignment="1" applyProtection="1">
      <protection locked="0"/>
    </xf>
    <xf numFmtId="0" fontId="2" fillId="0" borderId="7" xfId="0" applyFont="1" applyFill="1" applyBorder="1" applyAlignment="1"/>
    <xf numFmtId="0" fontId="2" fillId="0" borderId="56" xfId="0" applyFont="1" applyBorder="1" applyAlignment="1"/>
    <xf numFmtId="0" fontId="2" fillId="0" borderId="0" xfId="0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/>
    <xf numFmtId="3" fontId="2" fillId="0" borderId="7" xfId="0" applyNumberFormat="1" applyFont="1" applyFill="1" applyBorder="1" applyAlignment="1"/>
    <xf numFmtId="4" fontId="2" fillId="2" borderId="17" xfId="0" applyNumberFormat="1" applyFont="1" applyFill="1" applyBorder="1" applyAlignment="1" applyProtection="1">
      <protection locked="0"/>
    </xf>
    <xf numFmtId="3" fontId="2" fillId="0" borderId="18" xfId="0" applyNumberFormat="1" applyFont="1" applyFill="1" applyBorder="1" applyAlignment="1"/>
    <xf numFmtId="3" fontId="2" fillId="2" borderId="71" xfId="0" applyNumberFormat="1" applyFont="1" applyFill="1" applyBorder="1" applyAlignment="1" applyProtection="1">
      <protection locked="0"/>
    </xf>
    <xf numFmtId="3" fontId="2" fillId="2" borderId="62" xfId="0" applyNumberFormat="1" applyFont="1" applyFill="1" applyBorder="1" applyAlignment="1" applyProtection="1">
      <protection locked="0"/>
    </xf>
    <xf numFmtId="3" fontId="2" fillId="2" borderId="63" xfId="0" applyNumberFormat="1" applyFont="1" applyFill="1" applyBorder="1" applyAlignment="1" applyProtection="1">
      <protection locked="0"/>
    </xf>
    <xf numFmtId="0" fontId="2" fillId="0" borderId="27" xfId="0" applyFont="1" applyFill="1" applyBorder="1" applyAlignment="1" applyProtection="1">
      <protection locked="0"/>
    </xf>
    <xf numFmtId="0" fontId="2" fillId="0" borderId="68" xfId="0" applyFont="1" applyFill="1" applyBorder="1" applyAlignment="1" applyProtection="1">
      <protection locked="0"/>
    </xf>
    <xf numFmtId="3" fontId="2" fillId="2" borderId="40" xfId="0" applyNumberFormat="1" applyFont="1" applyFill="1" applyBorder="1" applyAlignment="1" applyProtection="1">
      <protection locked="0"/>
    </xf>
    <xf numFmtId="3" fontId="2" fillId="2" borderId="7" xfId="0" applyNumberFormat="1" applyFont="1" applyFill="1" applyBorder="1" applyAlignment="1" applyProtection="1">
      <protection locked="0"/>
    </xf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/>
    <xf numFmtId="3" fontId="2" fillId="2" borderId="18" xfId="0" applyNumberFormat="1" applyFont="1" applyFill="1" applyBorder="1" applyAlignment="1" applyProtection="1">
      <protection locked="0"/>
    </xf>
    <xf numFmtId="3" fontId="5" fillId="0" borderId="44" xfId="0" applyNumberFormat="1" applyFont="1" applyFill="1" applyBorder="1" applyAlignment="1">
      <alignment horizontal="center" wrapText="1"/>
    </xf>
    <xf numFmtId="3" fontId="2" fillId="0" borderId="84" xfId="0" applyNumberFormat="1" applyFont="1" applyFill="1" applyBorder="1" applyAlignment="1"/>
    <xf numFmtId="3" fontId="5" fillId="0" borderId="44" xfId="0" applyNumberFormat="1" applyFont="1" applyFill="1" applyBorder="1" applyAlignment="1">
      <alignment horizontal="center"/>
    </xf>
    <xf numFmtId="3" fontId="2" fillId="0" borderId="63" xfId="0" applyNumberFormat="1" applyFont="1" applyFill="1" applyBorder="1" applyAlignment="1"/>
    <xf numFmtId="3" fontId="5" fillId="2" borderId="42" xfId="0" applyNumberFormat="1" applyFont="1" applyFill="1" applyBorder="1" applyAlignment="1" applyProtection="1">
      <alignment vertical="center"/>
      <protection locked="0"/>
    </xf>
    <xf numFmtId="166" fontId="2" fillId="2" borderId="42" xfId="0" applyNumberFormat="1" applyFont="1" applyFill="1" applyBorder="1" applyProtection="1">
      <protection locked="0"/>
    </xf>
    <xf numFmtId="3" fontId="2" fillId="0" borderId="42" xfId="0" applyNumberFormat="1" applyFont="1" applyFill="1" applyBorder="1"/>
    <xf numFmtId="3" fontId="2" fillId="0" borderId="42" xfId="0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 applyProtection="1">
      <alignment vertical="center"/>
      <protection locked="0"/>
    </xf>
    <xf numFmtId="166" fontId="2" fillId="2" borderId="17" xfId="0" applyNumberFormat="1" applyFont="1" applyFill="1" applyBorder="1" applyProtection="1">
      <protection locked="0"/>
    </xf>
    <xf numFmtId="3" fontId="2" fillId="0" borderId="17" xfId="0" applyNumberFormat="1" applyFont="1" applyFill="1" applyBorder="1"/>
    <xf numFmtId="3" fontId="2" fillId="0" borderId="17" xfId="0" applyNumberFormat="1" applyFont="1" applyFill="1" applyBorder="1" applyAlignment="1">
      <alignment vertical="center"/>
    </xf>
    <xf numFmtId="3" fontId="2" fillId="2" borderId="62" xfId="0" applyNumberFormat="1" applyFont="1" applyFill="1" applyBorder="1" applyAlignment="1" applyProtection="1">
      <alignment vertical="center"/>
      <protection locked="0"/>
    </xf>
    <xf numFmtId="0" fontId="2" fillId="2" borderId="62" xfId="0" applyFont="1" applyFill="1" applyBorder="1" applyAlignment="1" applyProtection="1">
      <protection locked="0"/>
    </xf>
    <xf numFmtId="0" fontId="2" fillId="0" borderId="85" xfId="0" applyFont="1" applyBorder="1"/>
    <xf numFmtId="0" fontId="11" fillId="0" borderId="86" xfId="0" applyFont="1" applyBorder="1" applyAlignment="1">
      <alignment horizontal="center" vertical="center"/>
    </xf>
    <xf numFmtId="3" fontId="2" fillId="0" borderId="88" xfId="0" applyNumberFormat="1" applyFont="1" applyBorder="1"/>
    <xf numFmtId="3" fontId="2" fillId="0" borderId="88" xfId="0" applyNumberFormat="1" applyFont="1" applyFill="1" applyBorder="1"/>
    <xf numFmtId="3" fontId="8" fillId="0" borderId="89" xfId="0" applyNumberFormat="1" applyFont="1" applyFill="1" applyBorder="1" applyAlignment="1"/>
    <xf numFmtId="0" fontId="1" fillId="0" borderId="46" xfId="0" applyFont="1" applyFill="1" applyBorder="1" applyProtection="1"/>
    <xf numFmtId="0" fontId="0" fillId="0" borderId="46" xfId="0" applyBorder="1" applyProtection="1"/>
    <xf numFmtId="0" fontId="0" fillId="0" borderId="0" xfId="0" applyProtection="1"/>
    <xf numFmtId="0" fontId="0" fillId="0" borderId="0" xfId="0" applyBorder="1" applyProtection="1"/>
    <xf numFmtId="4" fontId="8" fillId="0" borderId="54" xfId="0" applyNumberFormat="1" applyFont="1" applyBorder="1" applyProtection="1"/>
    <xf numFmtId="0" fontId="8" fillId="0" borderId="0" xfId="0" applyFont="1" applyProtection="1"/>
    <xf numFmtId="0" fontId="0" fillId="0" borderId="90" xfId="0" applyBorder="1" applyProtection="1"/>
    <xf numFmtId="0" fontId="8" fillId="0" borderId="54" xfId="0" applyFont="1" applyBorder="1" applyAlignment="1" applyProtection="1">
      <alignment horizontal="center"/>
    </xf>
    <xf numFmtId="0" fontId="8" fillId="0" borderId="54" xfId="0" quotePrefix="1" applyFont="1" applyBorder="1" applyAlignment="1" applyProtection="1">
      <alignment horizontal="center"/>
    </xf>
    <xf numFmtId="3" fontId="0" fillId="2" borderId="92" xfId="0" applyNumberFormat="1" applyFill="1" applyBorder="1" applyProtection="1">
      <protection locked="0"/>
    </xf>
    <xf numFmtId="2" fontId="0" fillId="0" borderId="5" xfId="0" applyNumberFormat="1" applyFill="1" applyBorder="1" applyProtection="1"/>
    <xf numFmtId="4" fontId="0" fillId="0" borderId="92" xfId="0" applyNumberFormat="1" applyBorder="1" applyProtection="1"/>
    <xf numFmtId="3" fontId="0" fillId="2" borderId="94" xfId="0" applyNumberFormat="1" applyFill="1" applyBorder="1" applyProtection="1">
      <protection locked="0"/>
    </xf>
    <xf numFmtId="2" fontId="0" fillId="0" borderId="0" xfId="0" applyNumberFormat="1" applyFill="1" applyBorder="1" applyProtection="1"/>
    <xf numFmtId="4" fontId="0" fillId="0" borderId="94" xfId="0" applyNumberFormat="1" applyBorder="1" applyProtection="1"/>
    <xf numFmtId="0" fontId="0" fillId="2" borderId="94" xfId="0" applyFill="1" applyBorder="1" applyProtection="1">
      <protection locked="0"/>
    </xf>
    <xf numFmtId="2" fontId="0" fillId="0" borderId="94" xfId="0" applyNumberFormat="1" applyBorder="1" applyProtection="1"/>
    <xf numFmtId="2" fontId="0" fillId="2" borderId="0" xfId="0" applyNumberFormat="1" applyFill="1" applyBorder="1" applyProtection="1">
      <protection locked="0"/>
    </xf>
    <xf numFmtId="0" fontId="8" fillId="0" borderId="59" xfId="0" applyFont="1" applyBorder="1" applyProtection="1"/>
    <xf numFmtId="0" fontId="0" fillId="2" borderId="95" xfId="0" applyFill="1" applyBorder="1" applyProtection="1">
      <protection locked="0"/>
    </xf>
    <xf numFmtId="171" fontId="0" fillId="2" borderId="9" xfId="0" applyNumberFormat="1" applyFill="1" applyBorder="1" applyProtection="1">
      <protection locked="0"/>
    </xf>
    <xf numFmtId="4" fontId="0" fillId="0" borderId="95" xfId="0" applyNumberFormat="1" applyBorder="1" applyProtection="1"/>
    <xf numFmtId="171" fontId="8" fillId="0" borderId="59" xfId="0" applyNumberFormat="1" applyFont="1" applyBorder="1" applyProtection="1"/>
    <xf numFmtId="171" fontId="0" fillId="0" borderId="94" xfId="0" applyNumberFormat="1" applyBorder="1" applyProtection="1"/>
    <xf numFmtId="171" fontId="0" fillId="2" borderId="94" xfId="0" applyNumberFormat="1" applyFill="1" applyBorder="1" applyProtection="1">
      <protection locked="0"/>
    </xf>
    <xf numFmtId="0" fontId="8" fillId="0" borderId="59" xfId="0" applyFont="1" applyFill="1" applyBorder="1" applyProtection="1"/>
    <xf numFmtId="2" fontId="8" fillId="0" borderId="53" xfId="0" applyNumberFormat="1" applyFont="1" applyFill="1" applyBorder="1" applyProtection="1"/>
    <xf numFmtId="4" fontId="8" fillId="0" borderId="54" xfId="0" applyNumberFormat="1" applyFont="1" applyFill="1" applyBorder="1" applyProtection="1"/>
    <xf numFmtId="0" fontId="14" fillId="0" borderId="90" xfId="0" applyFont="1" applyBorder="1" applyProtection="1"/>
    <xf numFmtId="166" fontId="0" fillId="0" borderId="0" xfId="0" applyNumberFormat="1" applyBorder="1" applyProtection="1"/>
    <xf numFmtId="0" fontId="5" fillId="0" borderId="0" xfId="0" applyFont="1" applyProtection="1"/>
    <xf numFmtId="0" fontId="16" fillId="0" borderId="90" xfId="2" applyFont="1" applyBorder="1" applyProtection="1"/>
    <xf numFmtId="2" fontId="16" fillId="0" borderId="0" xfId="0" applyNumberFormat="1" applyFont="1" applyProtection="1"/>
    <xf numFmtId="4" fontId="16" fillId="0" borderId="0" xfId="0" applyNumberFormat="1" applyFont="1" applyProtection="1"/>
    <xf numFmtId="0" fontId="7" fillId="0" borderId="0" xfId="0" applyFont="1" applyProtection="1"/>
    <xf numFmtId="2" fontId="16" fillId="0" borderId="0" xfId="2" applyNumberFormat="1" applyFont="1" applyBorder="1" applyProtection="1"/>
    <xf numFmtId="4" fontId="7" fillId="0" borderId="0" xfId="0" applyNumberFormat="1" applyFont="1" applyProtection="1"/>
    <xf numFmtId="0" fontId="7" fillId="0" borderId="90" xfId="2" applyFont="1" applyBorder="1" applyProtection="1"/>
    <xf numFmtId="0" fontId="7" fillId="0" borderId="0" xfId="2" applyFont="1" applyBorder="1" applyProtection="1"/>
    <xf numFmtId="4" fontId="2" fillId="2" borderId="0" xfId="0" applyNumberFormat="1" applyFont="1" applyFill="1" applyBorder="1" applyAlignment="1" applyProtection="1">
      <alignment horizontal="right"/>
      <protection locked="0"/>
    </xf>
    <xf numFmtId="49" fontId="2" fillId="0" borderId="5" xfId="0" applyNumberFormat="1" applyFont="1" applyFill="1" applyBorder="1" applyAlignment="1" applyProtection="1">
      <alignment horizontal="center"/>
    </xf>
    <xf numFmtId="3" fontId="2" fillId="0" borderId="42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left"/>
    </xf>
    <xf numFmtId="165" fontId="2" fillId="2" borderId="2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65" xfId="0" applyFont="1" applyFill="1" applyBorder="1" applyProtection="1"/>
    <xf numFmtId="0" fontId="2" fillId="2" borderId="23" xfId="0" applyNumberFormat="1" applyFont="1" applyFill="1" applyBorder="1" applyProtection="1">
      <protection locked="0"/>
    </xf>
    <xf numFmtId="4" fontId="2" fillId="2" borderId="64" xfId="0" applyNumberFormat="1" applyFont="1" applyFill="1" applyBorder="1" applyProtection="1">
      <protection locked="0"/>
    </xf>
    <xf numFmtId="3" fontId="2" fillId="0" borderId="23" xfId="0" applyNumberFormat="1" applyFont="1" applyFill="1" applyBorder="1" applyProtection="1"/>
    <xf numFmtId="3" fontId="2" fillId="0" borderId="84" xfId="0" applyNumberFormat="1" applyFont="1" applyFill="1" applyBorder="1" applyProtection="1"/>
    <xf numFmtId="0" fontId="2" fillId="0" borderId="96" xfId="0" applyFont="1" applyFill="1" applyBorder="1" applyProtection="1"/>
    <xf numFmtId="164" fontId="2" fillId="0" borderId="0" xfId="0" applyNumberFormat="1" applyFont="1" applyFill="1" applyBorder="1" applyAlignment="1" applyProtection="1">
      <alignment horizontal="left"/>
      <protection locked="0"/>
    </xf>
    <xf numFmtId="172" fontId="2" fillId="0" borderId="6" xfId="0" applyNumberFormat="1" applyFont="1" applyFill="1" applyBorder="1" applyAlignment="1" applyProtection="1">
      <protection locked="0"/>
    </xf>
    <xf numFmtId="0" fontId="2" fillId="0" borderId="99" xfId="0" applyFont="1" applyFill="1" applyBorder="1" applyProtection="1"/>
    <xf numFmtId="0" fontId="2" fillId="0" borderId="100" xfId="0" applyFont="1" applyFill="1" applyBorder="1" applyProtection="1"/>
    <xf numFmtId="3" fontId="8" fillId="0" borderId="101" xfId="0" applyNumberFormat="1" applyFont="1" applyFill="1" applyBorder="1" applyProtection="1"/>
    <xf numFmtId="3" fontId="8" fillId="0" borderId="81" xfId="0" applyNumberFormat="1" applyFont="1" applyFill="1" applyBorder="1" applyProtection="1"/>
    <xf numFmtId="3" fontId="2" fillId="0" borderId="62" xfId="0" applyNumberFormat="1" applyFont="1" applyFill="1" applyBorder="1" applyAlignment="1" applyProtection="1">
      <alignment vertical="center"/>
    </xf>
    <xf numFmtId="49" fontId="4" fillId="0" borderId="39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169" fontId="2" fillId="0" borderId="65" xfId="0" applyNumberFormat="1" applyFont="1" applyBorder="1" applyAlignment="1"/>
    <xf numFmtId="169" fontId="2" fillId="0" borderId="65" xfId="0" applyNumberFormat="1" applyFont="1" applyFill="1" applyBorder="1" applyAlignment="1"/>
    <xf numFmtId="0" fontId="5" fillId="6" borderId="54" xfId="0" applyNumberFormat="1" applyFont="1" applyFill="1" applyBorder="1" applyAlignment="1" applyProtection="1">
      <alignment horizontal="center" vertical="center"/>
    </xf>
    <xf numFmtId="3" fontId="2" fillId="6" borderId="43" xfId="0" applyNumberFormat="1" applyFont="1" applyFill="1" applyBorder="1" applyAlignment="1" applyProtection="1">
      <protection locked="0"/>
    </xf>
    <xf numFmtId="3" fontId="2" fillId="6" borderId="42" xfId="0" applyNumberFormat="1" applyFont="1" applyFill="1" applyBorder="1" applyAlignment="1" applyProtection="1">
      <protection locked="0"/>
    </xf>
    <xf numFmtId="3" fontId="2" fillId="6" borderId="17" xfId="0" applyNumberFormat="1" applyFont="1" applyFill="1" applyBorder="1" applyAlignment="1" applyProtection="1">
      <protection locked="0"/>
    </xf>
    <xf numFmtId="3" fontId="2" fillId="6" borderId="65" xfId="0" applyNumberFormat="1" applyFont="1" applyFill="1" applyBorder="1" applyAlignment="1" applyProtection="1">
      <protection locked="0"/>
    </xf>
    <xf numFmtId="3" fontId="2" fillId="6" borderId="44" xfId="0" applyNumberFormat="1" applyFont="1" applyFill="1" applyBorder="1" applyAlignment="1" applyProtection="1">
      <protection locked="0"/>
    </xf>
    <xf numFmtId="3" fontId="2" fillId="6" borderId="42" xfId="0" applyNumberFormat="1" applyFont="1" applyFill="1" applyBorder="1" applyAlignment="1" applyProtection="1">
      <alignment vertical="center"/>
      <protection locked="0"/>
    </xf>
    <xf numFmtId="3" fontId="2" fillId="6" borderId="44" xfId="0" applyNumberFormat="1" applyFont="1" applyFill="1" applyBorder="1" applyAlignment="1" applyProtection="1">
      <alignment vertical="center"/>
      <protection locked="0"/>
    </xf>
    <xf numFmtId="3" fontId="2" fillId="0" borderId="65" xfId="0" applyNumberFormat="1" applyFont="1" applyFill="1" applyBorder="1" applyAlignment="1" applyProtection="1">
      <protection locked="0"/>
    </xf>
    <xf numFmtId="3" fontId="2" fillId="0" borderId="42" xfId="0" applyNumberFormat="1" applyFont="1" applyFill="1" applyBorder="1" applyAlignment="1" applyProtection="1">
      <protection locked="0"/>
    </xf>
    <xf numFmtId="3" fontId="2" fillId="0" borderId="47" xfId="0" applyNumberFormat="1" applyFont="1" applyFill="1" applyBorder="1" applyAlignment="1" applyProtection="1">
      <protection locked="0"/>
    </xf>
    <xf numFmtId="0" fontId="5" fillId="0" borderId="14" xfId="0" applyFont="1" applyFill="1" applyBorder="1" applyAlignment="1">
      <alignment horizontal="left"/>
    </xf>
    <xf numFmtId="3" fontId="2" fillId="6" borderId="44" xfId="0" applyNumberFormat="1" applyFont="1" applyFill="1" applyBorder="1" applyAlignment="1" applyProtection="1"/>
    <xf numFmtId="3" fontId="2" fillId="0" borderId="20" xfId="0" applyNumberFormat="1" applyFont="1" applyFill="1" applyBorder="1" applyAlignment="1" applyProtection="1">
      <alignment vertical="center"/>
    </xf>
    <xf numFmtId="169" fontId="2" fillId="0" borderId="64" xfId="0" applyNumberFormat="1" applyFont="1" applyFill="1" applyBorder="1" applyAlignment="1" applyProtection="1"/>
    <xf numFmtId="169" fontId="2" fillId="0" borderId="42" xfId="0" applyNumberFormat="1" applyFont="1" applyFill="1" applyBorder="1" applyAlignment="1" applyProtection="1"/>
    <xf numFmtId="169" fontId="2" fillId="2" borderId="71" xfId="0" applyNumberFormat="1" applyFont="1" applyFill="1" applyBorder="1" applyAlignment="1" applyProtection="1">
      <protection locked="0"/>
    </xf>
    <xf numFmtId="169" fontId="2" fillId="0" borderId="62" xfId="0" applyNumberFormat="1" applyFont="1" applyFill="1" applyBorder="1" applyAlignment="1" applyProtection="1"/>
    <xf numFmtId="169" fontId="2" fillId="5" borderId="54" xfId="0" applyNumberFormat="1" applyFont="1" applyFill="1" applyBorder="1" applyAlignment="1" applyProtection="1"/>
    <xf numFmtId="169" fontId="2" fillId="5" borderId="54" xfId="0" applyNumberFormat="1" applyFont="1" applyFill="1" applyBorder="1" applyAlignment="1"/>
    <xf numFmtId="3" fontId="2" fillId="7" borderId="42" xfId="0" applyNumberFormat="1" applyFont="1" applyFill="1" applyBorder="1" applyAlignment="1" applyProtection="1">
      <protection locked="0"/>
    </xf>
    <xf numFmtId="3" fontId="2" fillId="7" borderId="42" xfId="0" applyNumberFormat="1" applyFont="1" applyFill="1" applyBorder="1" applyAlignment="1" applyProtection="1"/>
    <xf numFmtId="3" fontId="2" fillId="4" borderId="62" xfId="0" applyNumberFormat="1" applyFont="1" applyFill="1" applyBorder="1" applyAlignment="1" applyProtection="1">
      <protection locked="0"/>
    </xf>
    <xf numFmtId="3" fontId="2" fillId="7" borderId="66" xfId="0" applyNumberFormat="1" applyFont="1" applyFill="1" applyBorder="1" applyAlignment="1"/>
    <xf numFmtId="3" fontId="2" fillId="7" borderId="62" xfId="0" applyNumberFormat="1" applyFont="1" applyFill="1" applyBorder="1" applyAlignment="1"/>
    <xf numFmtId="4" fontId="0" fillId="0" borderId="0" xfId="0" applyNumberFormat="1" applyBorder="1" applyAlignment="1" applyProtection="1">
      <alignment horizontal="center"/>
    </xf>
    <xf numFmtId="0" fontId="4" fillId="0" borderId="9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/>
    </xf>
    <xf numFmtId="3" fontId="8" fillId="0" borderId="97" xfId="0" applyNumberFormat="1" applyFont="1" applyFill="1" applyBorder="1" applyAlignment="1" applyProtection="1">
      <alignment horizontal="left"/>
    </xf>
    <xf numFmtId="3" fontId="8" fillId="0" borderId="59" xfId="0" applyNumberFormat="1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4" fontId="0" fillId="0" borderId="9" xfId="0" applyNumberForma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0" fillId="0" borderId="93" xfId="0" applyBorder="1" applyProtection="1"/>
    <xf numFmtId="0" fontId="0" fillId="0" borderId="5" xfId="0" applyBorder="1" applyProtection="1"/>
    <xf numFmtId="0" fontId="2" fillId="0" borderId="57" xfId="0" applyFont="1" applyFill="1" applyBorder="1" applyProtection="1"/>
    <xf numFmtId="0" fontId="2" fillId="0" borderId="53" xfId="0" applyFont="1" applyFill="1" applyBorder="1" applyProtection="1"/>
    <xf numFmtId="0" fontId="8" fillId="0" borderId="9" xfId="0" applyFont="1" applyFill="1" applyBorder="1" applyProtection="1"/>
    <xf numFmtId="2" fontId="24" fillId="9" borderId="57" xfId="0" applyNumberFormat="1" applyFont="1" applyFill="1" applyBorder="1" applyAlignment="1" applyProtection="1">
      <alignment horizontal="center"/>
    </xf>
    <xf numFmtId="3" fontId="8" fillId="0" borderId="97" xfId="0" applyNumberFormat="1" applyFont="1" applyFill="1" applyBorder="1" applyAlignment="1" applyProtection="1"/>
    <xf numFmtId="3" fontId="8" fillId="0" borderId="59" xfId="0" applyNumberFormat="1" applyFont="1" applyFill="1" applyBorder="1" applyAlignment="1" applyProtection="1"/>
    <xf numFmtId="3" fontId="18" fillId="0" borderId="59" xfId="0" applyNumberFormat="1" applyFont="1" applyFill="1" applyBorder="1" applyProtection="1"/>
    <xf numFmtId="166" fontId="8" fillId="0" borderId="101" xfId="0" applyNumberFormat="1" applyFont="1" applyFill="1" applyBorder="1" applyProtection="1"/>
    <xf numFmtId="167" fontId="8" fillId="0" borderId="81" xfId="0" applyNumberFormat="1" applyFont="1" applyFill="1" applyBorder="1" applyProtection="1"/>
    <xf numFmtId="49" fontId="5" fillId="0" borderId="14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0" fontId="5" fillId="0" borderId="6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173" fontId="2" fillId="0" borderId="9" xfId="0" applyNumberFormat="1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49" fontId="5" fillId="0" borderId="44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 vertical="center"/>
    </xf>
    <xf numFmtId="49" fontId="11" fillId="0" borderId="68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5" fillId="0" borderId="78" xfId="0" applyNumberFormat="1" applyFont="1" applyBorder="1" applyAlignment="1">
      <alignment horizontal="left" vertical="center"/>
    </xf>
    <xf numFmtId="0" fontId="5" fillId="0" borderId="54" xfId="0" applyFont="1" applyBorder="1" applyAlignment="1">
      <alignment horizontal="center"/>
    </xf>
    <xf numFmtId="49" fontId="27" fillId="2" borderId="5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/>
    <xf numFmtId="49" fontId="6" fillId="0" borderId="7" xfId="0" applyNumberFormat="1" applyFont="1" applyFill="1" applyBorder="1" applyAlignment="1" applyProtection="1">
      <alignment horizontal="left" wrapText="1"/>
    </xf>
    <xf numFmtId="3" fontId="6" fillId="0" borderId="7" xfId="0" applyNumberFormat="1" applyFont="1" applyFill="1" applyBorder="1" applyAlignment="1" applyProtection="1">
      <alignment horizontal="left"/>
    </xf>
    <xf numFmtId="3" fontId="2" fillId="4" borderId="71" xfId="0" applyNumberFormat="1" applyFont="1" applyFill="1" applyBorder="1" applyAlignment="1" applyProtection="1">
      <protection locked="0"/>
    </xf>
    <xf numFmtId="0" fontId="19" fillId="8" borderId="59" xfId="0" applyFont="1" applyFill="1" applyBorder="1" applyAlignment="1" applyProtection="1">
      <alignment horizontal="center" vertical="center"/>
    </xf>
    <xf numFmtId="0" fontId="19" fillId="8" borderId="53" xfId="0" applyFont="1" applyFill="1" applyBorder="1" applyAlignment="1" applyProtection="1">
      <alignment horizontal="center" vertical="center"/>
    </xf>
    <xf numFmtId="0" fontId="3" fillId="0" borderId="97" xfId="0" applyFont="1" applyFill="1" applyBorder="1" applyAlignment="1" applyProtection="1">
      <alignment horizontal="left"/>
    </xf>
    <xf numFmtId="0" fontId="3" fillId="0" borderId="59" xfId="0" applyFont="1" applyFill="1" applyBorder="1" applyAlignment="1" applyProtection="1">
      <alignment horizontal="left"/>
    </xf>
    <xf numFmtId="0" fontId="2" fillId="0" borderId="91" xfId="0" applyFont="1" applyFill="1" applyBorder="1" applyAlignment="1" applyProtection="1">
      <alignment horizontal="center"/>
    </xf>
    <xf numFmtId="0" fontId="2" fillId="0" borderId="59" xfId="0" applyFont="1" applyFill="1" applyBorder="1" applyAlignment="1" applyProtection="1">
      <alignment horizontal="center"/>
    </xf>
    <xf numFmtId="0" fontId="2" fillId="0" borderId="60" xfId="0" applyFont="1" applyFill="1" applyBorder="1" applyAlignment="1" applyProtection="1">
      <alignment horizontal="center"/>
    </xf>
    <xf numFmtId="0" fontId="0" fillId="0" borderId="9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4" fillId="0" borderId="27" xfId="0" applyFont="1" applyFill="1" applyBorder="1" applyAlignment="1" applyProtection="1">
      <alignment horizontal="left"/>
    </xf>
    <xf numFmtId="0" fontId="4" fillId="0" borderId="26" xfId="0" applyFont="1" applyFill="1" applyBorder="1" applyAlignment="1" applyProtection="1">
      <alignment horizontal="left"/>
    </xf>
    <xf numFmtId="0" fontId="4" fillId="0" borderId="40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center"/>
    </xf>
    <xf numFmtId="0" fontId="23" fillId="0" borderId="9" xfId="0" applyFont="1" applyFill="1" applyBorder="1" applyAlignment="1" applyProtection="1"/>
    <xf numFmtId="0" fontId="4" fillId="0" borderId="34" xfId="0" applyFont="1" applyFill="1" applyBorder="1" applyAlignment="1" applyProtection="1">
      <alignment horizontal="center"/>
    </xf>
    <xf numFmtId="0" fontId="23" fillId="0" borderId="9" xfId="0" applyFont="1" applyFill="1" applyBorder="1" applyAlignment="1" applyProtection="1">
      <alignment horizontal="center"/>
    </xf>
    <xf numFmtId="0" fontId="23" fillId="0" borderId="10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2" fillId="0" borderId="7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horizontal="left" vertical="top" wrapText="1"/>
    </xf>
    <xf numFmtId="0" fontId="22" fillId="0" borderId="7" xfId="0" applyFont="1" applyFill="1" applyBorder="1" applyAlignment="1" applyProtection="1">
      <alignment horizontal="left" vertical="top" wrapText="1"/>
    </xf>
    <xf numFmtId="0" fontId="22" fillId="0" borderId="32" xfId="0" applyFont="1" applyFill="1" applyBorder="1" applyAlignment="1" applyProtection="1">
      <alignment horizontal="left" vertical="top" wrapText="1"/>
    </xf>
    <xf numFmtId="0" fontId="22" fillId="0" borderId="9" xfId="0" applyFont="1" applyFill="1" applyBorder="1" applyAlignment="1" applyProtection="1">
      <alignment horizontal="left" vertical="top" wrapText="1"/>
    </xf>
    <xf numFmtId="0" fontId="22" fillId="0" borderId="10" xfId="0" applyFont="1" applyFill="1" applyBorder="1" applyAlignment="1" applyProtection="1">
      <alignment horizontal="left" vertical="top" wrapText="1"/>
    </xf>
    <xf numFmtId="0" fontId="8" fillId="0" borderId="97" xfId="0" applyFont="1" applyFill="1" applyBorder="1" applyAlignment="1" applyProtection="1">
      <alignment horizontal="left"/>
    </xf>
    <xf numFmtId="0" fontId="8" fillId="0" borderId="59" xfId="0" applyFont="1" applyFill="1" applyBorder="1" applyAlignment="1" applyProtection="1">
      <alignment horizontal="left"/>
    </xf>
    <xf numFmtId="0" fontId="8" fillId="0" borderId="98" xfId="0" applyFont="1" applyFill="1" applyBorder="1" applyAlignment="1" applyProtection="1">
      <alignment horizontal="left"/>
    </xf>
    <xf numFmtId="0" fontId="8" fillId="0" borderId="97" xfId="0" applyFont="1" applyFill="1" applyBorder="1" applyAlignment="1" applyProtection="1">
      <alignment horizontal="center"/>
    </xf>
    <xf numFmtId="0" fontId="8" fillId="0" borderId="59" xfId="0" applyFont="1" applyFill="1" applyBorder="1" applyAlignment="1" applyProtection="1">
      <alignment horizontal="center"/>
    </xf>
    <xf numFmtId="0" fontId="8" fillId="0" borderId="98" xfId="0" applyFont="1" applyFill="1" applyBorder="1" applyAlignment="1" applyProtection="1">
      <alignment horizontal="center"/>
    </xf>
    <xf numFmtId="0" fontId="21" fillId="0" borderId="91" xfId="0" applyFont="1" applyFill="1" applyBorder="1" applyAlignment="1" applyProtection="1">
      <alignment horizontal="center"/>
    </xf>
    <xf numFmtId="0" fontId="21" fillId="0" borderId="59" xfId="0" applyFont="1" applyFill="1" applyBorder="1" applyAlignment="1" applyProtection="1">
      <alignment horizontal="center"/>
    </xf>
    <xf numFmtId="0" fontId="21" fillId="0" borderId="60" xfId="0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5" xfId="0" applyNumberFormat="1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left"/>
    </xf>
    <xf numFmtId="14" fontId="2" fillId="4" borderId="0" xfId="0" applyNumberFormat="1" applyFont="1" applyFill="1" applyBorder="1" applyAlignment="1" applyProtection="1">
      <alignment horizontal="center"/>
      <protection locked="0"/>
    </xf>
    <xf numFmtId="172" fontId="2" fillId="4" borderId="5" xfId="0" applyNumberFormat="1" applyFont="1" applyFill="1" applyBorder="1" applyAlignment="1" applyProtection="1">
      <alignment horizontal="center"/>
      <protection locked="0"/>
    </xf>
    <xf numFmtId="4" fontId="8" fillId="4" borderId="58" xfId="0" applyNumberFormat="1" applyFont="1" applyFill="1" applyBorder="1" applyAlignment="1" applyProtection="1">
      <alignment horizontal="center" vertical="center"/>
      <protection locked="0"/>
    </xf>
    <xf numFmtId="4" fontId="8" fillId="4" borderId="60" xfId="0" applyNumberFormat="1" applyFont="1" applyFill="1" applyBorder="1" applyAlignment="1" applyProtection="1">
      <alignment horizontal="center" vertical="center"/>
      <protection locked="0"/>
    </xf>
    <xf numFmtId="4" fontId="8" fillId="5" borderId="58" xfId="0" applyNumberFormat="1" applyFont="1" applyFill="1" applyBorder="1" applyAlignment="1" applyProtection="1">
      <alignment horizontal="center" vertical="center"/>
    </xf>
    <xf numFmtId="4" fontId="8" fillId="5" borderId="60" xfId="0" applyNumberFormat="1" applyFont="1" applyFill="1" applyBorder="1" applyAlignment="1" applyProtection="1">
      <alignment horizontal="center" vertical="center"/>
    </xf>
    <xf numFmtId="4" fontId="8" fillId="4" borderId="53" xfId="0" applyNumberFormat="1" applyFont="1" applyFill="1" applyBorder="1" applyAlignment="1" applyProtection="1">
      <alignment horizontal="center" vertical="center"/>
      <protection locked="0"/>
    </xf>
    <xf numFmtId="4" fontId="8" fillId="5" borderId="32" xfId="0" applyNumberFormat="1" applyFont="1" applyFill="1" applyBorder="1" applyAlignment="1" applyProtection="1">
      <alignment horizontal="center" vertical="center"/>
    </xf>
    <xf numFmtId="4" fontId="8" fillId="5" borderId="57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left"/>
      <protection locked="0"/>
    </xf>
    <xf numFmtId="49" fontId="4" fillId="0" borderId="70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49" fontId="4" fillId="0" borderId="68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center" vertical="center" textRotation="90"/>
    </xf>
    <xf numFmtId="49" fontId="5" fillId="0" borderId="14" xfId="0" applyNumberFormat="1" applyFont="1" applyBorder="1" applyAlignment="1">
      <alignment horizontal="center" vertical="center" textRotation="90"/>
    </xf>
    <xf numFmtId="49" fontId="5" fillId="0" borderId="78" xfId="0" applyNumberFormat="1" applyFont="1" applyBorder="1" applyAlignment="1">
      <alignment horizontal="center" vertical="center" textRotation="90"/>
    </xf>
    <xf numFmtId="49" fontId="2" fillId="0" borderId="64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0" fontId="0" fillId="0" borderId="75" xfId="0" applyBorder="1" applyAlignment="1"/>
    <xf numFmtId="0" fontId="0" fillId="0" borderId="76" xfId="0" applyBorder="1" applyAlignment="1"/>
    <xf numFmtId="0" fontId="0" fillId="0" borderId="79" xfId="0" applyBorder="1" applyAlignment="1"/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 indent="3"/>
    </xf>
    <xf numFmtId="49" fontId="2" fillId="0" borderId="14" xfId="0" applyNumberFormat="1" applyFont="1" applyBorder="1" applyAlignment="1">
      <alignment horizontal="left" vertical="center" indent="3"/>
    </xf>
    <xf numFmtId="49" fontId="2" fillId="0" borderId="45" xfId="0" applyNumberFormat="1" applyFont="1" applyBorder="1" applyAlignment="1">
      <alignment horizontal="left" vertical="center"/>
    </xf>
    <xf numFmtId="49" fontId="2" fillId="0" borderId="7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0" fontId="2" fillId="0" borderId="7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49" fontId="5" fillId="0" borderId="39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3" fontId="2" fillId="0" borderId="71" xfId="0" applyNumberFormat="1" applyFont="1" applyFill="1" applyBorder="1" applyAlignment="1" applyProtection="1">
      <alignment vertical="center"/>
    </xf>
    <xf numFmtId="3" fontId="2" fillId="0" borderId="63" xfId="0" applyNumberFormat="1" applyFont="1" applyFill="1" applyBorder="1" applyAlignment="1" applyProtection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49" fontId="5" fillId="2" borderId="20" xfId="0" applyNumberFormat="1" applyFont="1" applyFill="1" applyBorder="1" applyAlignment="1" applyProtection="1">
      <alignment vertical="center" wrapText="1"/>
      <protection locked="0"/>
    </xf>
    <xf numFmtId="49" fontId="5" fillId="2" borderId="21" xfId="0" applyNumberFormat="1" applyFont="1" applyFill="1" applyBorder="1" applyAlignment="1" applyProtection="1">
      <alignment vertical="center" wrapText="1"/>
      <protection locked="0"/>
    </xf>
    <xf numFmtId="0" fontId="4" fillId="0" borderId="2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3" fontId="2" fillId="2" borderId="65" xfId="0" applyNumberFormat="1" applyFont="1" applyFill="1" applyBorder="1" applyAlignment="1" applyProtection="1">
      <alignment vertical="center"/>
      <protection locked="0"/>
    </xf>
    <xf numFmtId="3" fontId="2" fillId="2" borderId="17" xfId="0" applyNumberFormat="1" applyFont="1" applyFill="1" applyBorder="1" applyAlignment="1" applyProtection="1">
      <alignment vertical="center"/>
      <protection locked="0"/>
    </xf>
    <xf numFmtId="3" fontId="2" fillId="6" borderId="65" xfId="0" applyNumberFormat="1" applyFont="1" applyFill="1" applyBorder="1" applyAlignment="1" applyProtection="1">
      <alignment vertical="center"/>
      <protection locked="0"/>
    </xf>
    <xf numFmtId="3" fontId="2" fillId="6" borderId="17" xfId="0" applyNumberFormat="1" applyFont="1" applyFill="1" applyBorder="1" applyAlignment="1" applyProtection="1">
      <alignment vertical="center"/>
      <protection locked="0"/>
    </xf>
    <xf numFmtId="3" fontId="2" fillId="0" borderId="65" xfId="0" applyNumberFormat="1" applyFont="1" applyFill="1" applyBorder="1" applyAlignment="1" applyProtection="1">
      <alignment vertical="center"/>
    </xf>
    <xf numFmtId="3" fontId="2" fillId="0" borderId="17" xfId="0" applyNumberFormat="1" applyFont="1" applyFill="1" applyBorder="1" applyAlignment="1" applyProtection="1">
      <alignment vertical="center"/>
    </xf>
    <xf numFmtId="0" fontId="2" fillId="0" borderId="7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49" fontId="5" fillId="0" borderId="64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 indent="6"/>
    </xf>
    <xf numFmtId="0" fontId="5" fillId="0" borderId="21" xfId="0" applyFont="1" applyBorder="1" applyAlignment="1">
      <alignment horizontal="left" vertical="center" indent="6"/>
    </xf>
    <xf numFmtId="0" fontId="2" fillId="0" borderId="2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5" fillId="0" borderId="27" xfId="0" applyFont="1" applyBorder="1" applyAlignment="1">
      <alignment horizontal="left"/>
    </xf>
    <xf numFmtId="0" fontId="5" fillId="0" borderId="68" xfId="0" applyFont="1" applyBorder="1" applyAlignment="1">
      <alignment horizontal="left"/>
    </xf>
    <xf numFmtId="0" fontId="5" fillId="0" borderId="23" xfId="0" applyFont="1" applyBorder="1" applyAlignment="1">
      <alignment horizontal="center" vertical="center" textRotation="90"/>
    </xf>
    <xf numFmtId="0" fontId="0" fillId="0" borderId="14" xfId="0" applyBorder="1"/>
    <xf numFmtId="0" fontId="0" fillId="0" borderId="21" xfId="0" applyBorder="1"/>
    <xf numFmtId="0" fontId="2" fillId="0" borderId="6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indent="3"/>
    </xf>
    <xf numFmtId="0" fontId="5" fillId="0" borderId="14" xfId="0" applyFont="1" applyBorder="1" applyAlignment="1">
      <alignment horizontal="left" vertical="center" indent="3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indent="6"/>
    </xf>
    <xf numFmtId="0" fontId="5" fillId="0" borderId="14" xfId="0" applyFont="1" applyBorder="1" applyAlignment="1">
      <alignment horizontal="left" vertical="center" indent="6"/>
    </xf>
    <xf numFmtId="0" fontId="5" fillId="2" borderId="13" xfId="0" applyFont="1" applyFill="1" applyBorder="1" applyAlignment="1" applyProtection="1">
      <alignment horizontal="left" vertical="center" indent="3"/>
      <protection locked="0"/>
    </xf>
    <xf numFmtId="0" fontId="5" fillId="2" borderId="14" xfId="0" applyFont="1" applyFill="1" applyBorder="1" applyAlignment="1" applyProtection="1">
      <alignment horizontal="left" vertical="center" indent="3"/>
      <protection locked="0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vertical="center" indent="3"/>
    </xf>
    <xf numFmtId="0" fontId="5" fillId="0" borderId="21" xfId="0" applyFont="1" applyFill="1" applyBorder="1" applyAlignment="1">
      <alignment horizontal="left" vertical="center" indent="3"/>
    </xf>
    <xf numFmtId="3" fontId="2" fillId="0" borderId="50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vertical="center"/>
    </xf>
    <xf numFmtId="168" fontId="2" fillId="0" borderId="5" xfId="0" applyNumberFormat="1" applyFont="1" applyBorder="1" applyAlignment="1">
      <alignment horizontal="left" vertical="center"/>
    </xf>
    <xf numFmtId="168" fontId="2" fillId="0" borderId="6" xfId="0" applyNumberFormat="1" applyFont="1" applyBorder="1" applyAlignment="1">
      <alignment horizontal="left" vertical="center"/>
    </xf>
    <xf numFmtId="173" fontId="2" fillId="0" borderId="51" xfId="0" applyNumberFormat="1" applyFont="1" applyBorder="1" applyAlignment="1">
      <alignment horizontal="left" vertical="center"/>
    </xf>
    <xf numFmtId="173" fontId="2" fillId="0" borderId="9" xfId="0" applyNumberFormat="1" applyFont="1" applyBorder="1" applyAlignment="1">
      <alignment horizontal="left" vertical="center"/>
    </xf>
    <xf numFmtId="3" fontId="10" fillId="0" borderId="59" xfId="0" applyNumberFormat="1" applyFont="1" applyBorder="1" applyAlignment="1" applyProtection="1">
      <alignment horizontal="center" vertical="center"/>
    </xf>
    <xf numFmtId="3" fontId="10" fillId="0" borderId="60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3" fontId="2" fillId="2" borderId="20" xfId="0" applyNumberFormat="1" applyFont="1" applyFill="1" applyBorder="1" applyAlignment="1" applyProtection="1">
      <alignment vertical="center"/>
      <protection locked="0"/>
    </xf>
    <xf numFmtId="0" fontId="2" fillId="2" borderId="21" xfId="0" applyNumberFormat="1" applyFont="1" applyFill="1" applyBorder="1" applyAlignment="1" applyProtection="1">
      <alignment vertical="center"/>
      <protection locked="0"/>
    </xf>
    <xf numFmtId="49" fontId="2" fillId="0" borderId="64" xfId="0" applyNumberFormat="1" applyFont="1" applyFill="1" applyBorder="1" applyAlignment="1"/>
    <xf numFmtId="49" fontId="2" fillId="0" borderId="39" xfId="0" applyNumberFormat="1" applyFont="1" applyFill="1" applyBorder="1" applyAlignment="1"/>
    <xf numFmtId="0" fontId="0" fillId="0" borderId="39" xfId="0" applyBorder="1" applyAlignment="1"/>
    <xf numFmtId="0" fontId="0" fillId="0" borderId="23" xfId="0" applyBorder="1" applyAlignment="1"/>
    <xf numFmtId="49" fontId="5" fillId="0" borderId="67" xfId="0" applyNumberFormat="1" applyFont="1" applyBorder="1" applyAlignment="1">
      <alignment horizontal="center" vertical="center" textRotation="90"/>
    </xf>
    <xf numFmtId="0" fontId="0" fillId="0" borderId="72" xfId="0" applyBorder="1" applyAlignment="1">
      <alignment horizontal="center" vertical="center" textRotation="90"/>
    </xf>
    <xf numFmtId="0" fontId="0" fillId="0" borderId="73" xfId="0" applyBorder="1" applyAlignment="1">
      <alignment horizontal="center" vertical="center" textRotation="90"/>
    </xf>
    <xf numFmtId="0" fontId="2" fillId="2" borderId="13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49" fontId="2" fillId="2" borderId="13" xfId="0" applyNumberFormat="1" applyFont="1" applyFill="1" applyBorder="1" applyAlignment="1" applyProtection="1">
      <protection locked="0"/>
    </xf>
    <xf numFmtId="49" fontId="2" fillId="2" borderId="14" xfId="0" applyNumberFormat="1" applyFont="1" applyFill="1" applyBorder="1" applyAlignment="1" applyProtection="1">
      <protection locked="0"/>
    </xf>
    <xf numFmtId="49" fontId="4" fillId="2" borderId="13" xfId="0" applyNumberFormat="1" applyFont="1" applyFill="1" applyBorder="1" applyAlignment="1" applyProtection="1">
      <protection locked="0"/>
    </xf>
    <xf numFmtId="49" fontId="4" fillId="2" borderId="0" xfId="0" applyNumberFormat="1" applyFont="1" applyFill="1" applyBorder="1" applyAlignment="1" applyProtection="1">
      <protection locked="0"/>
    </xf>
    <xf numFmtId="49" fontId="4" fillId="2" borderId="14" xfId="0" applyNumberFormat="1" applyFont="1" applyFill="1" applyBorder="1" applyAlignment="1" applyProtection="1">
      <protection locked="0"/>
    </xf>
    <xf numFmtId="0" fontId="4" fillId="2" borderId="20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4" fillId="2" borderId="21" xfId="0" applyFont="1" applyFill="1" applyBorder="1" applyAlignment="1" applyProtection="1">
      <protection locked="0"/>
    </xf>
    <xf numFmtId="0" fontId="5" fillId="0" borderId="67" xfId="0" applyFont="1" applyBorder="1" applyAlignment="1">
      <alignment horizontal="center" vertical="center" textRotation="90"/>
    </xf>
    <xf numFmtId="49" fontId="5" fillId="0" borderId="64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3" fontId="2" fillId="2" borderId="64" xfId="0" applyNumberFormat="1" applyFont="1" applyFill="1" applyBorder="1" applyAlignment="1" applyProtection="1">
      <alignment vertical="center"/>
      <protection locked="0"/>
    </xf>
    <xf numFmtId="0" fontId="2" fillId="2" borderId="23" xfId="0" applyNumberFormat="1" applyFont="1" applyFill="1" applyBorder="1" applyAlignment="1" applyProtection="1">
      <alignment vertical="center"/>
      <protection locked="0"/>
    </xf>
    <xf numFmtId="3" fontId="2" fillId="2" borderId="13" xfId="0" applyNumberFormat="1" applyFont="1" applyFill="1" applyBorder="1" applyAlignment="1" applyProtection="1">
      <alignment vertical="center"/>
      <protection locked="0"/>
    </xf>
    <xf numFmtId="0" fontId="2" fillId="2" borderId="14" xfId="0" applyNumberFormat="1" applyFont="1" applyFill="1" applyBorder="1" applyAlignment="1" applyProtection="1">
      <alignment vertical="center"/>
      <protection locked="0"/>
    </xf>
    <xf numFmtId="0" fontId="2" fillId="2" borderId="13" xfId="0" applyNumberFormat="1" applyFont="1" applyFill="1" applyBorder="1" applyAlignment="1" applyProtection="1">
      <alignment vertical="center"/>
      <protection locked="0"/>
    </xf>
    <xf numFmtId="0" fontId="5" fillId="0" borderId="72" xfId="0" applyFont="1" applyBorder="1" applyAlignment="1">
      <alignment horizontal="center" vertical="center" textRotation="90"/>
    </xf>
    <xf numFmtId="0" fontId="5" fillId="0" borderId="73" xfId="0" applyFont="1" applyBorder="1" applyAlignment="1">
      <alignment horizontal="center" vertical="center" textRotation="9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68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49" fontId="2" fillId="2" borderId="13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vertical="center"/>
      <protection locked="0"/>
    </xf>
    <xf numFmtId="49" fontId="2" fillId="2" borderId="14" xfId="0" applyNumberFormat="1" applyFont="1" applyFill="1" applyBorder="1" applyAlignment="1" applyProtection="1">
      <alignment vertical="center"/>
      <protection locked="0"/>
    </xf>
    <xf numFmtId="49" fontId="2" fillId="2" borderId="20" xfId="0" applyNumberFormat="1" applyFont="1" applyFill="1" applyBorder="1" applyAlignment="1" applyProtection="1">
      <alignment vertical="center"/>
      <protection locked="0"/>
    </xf>
    <xf numFmtId="49" fontId="2" fillId="2" borderId="16" xfId="0" applyNumberFormat="1" applyFont="1" applyFill="1" applyBorder="1" applyAlignment="1" applyProtection="1">
      <alignment vertical="center"/>
      <protection locked="0"/>
    </xf>
    <xf numFmtId="49" fontId="2" fillId="2" borderId="21" xfId="0" applyNumberFormat="1" applyFont="1" applyFill="1" applyBorder="1" applyAlignment="1" applyProtection="1">
      <alignment vertical="center"/>
      <protection locked="0"/>
    </xf>
    <xf numFmtId="0" fontId="2" fillId="2" borderId="64" xfId="0" applyFont="1" applyFill="1" applyBorder="1" applyAlignment="1" applyProtection="1">
      <alignment vertical="center"/>
      <protection locked="0"/>
    </xf>
    <xf numFmtId="0" fontId="2" fillId="2" borderId="39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 applyProtection="1">
      <alignment vertical="center"/>
      <protection locked="0"/>
    </xf>
    <xf numFmtId="3" fontId="2" fillId="2" borderId="0" xfId="1" applyNumberFormat="1" applyFont="1" applyFill="1" applyBorder="1" applyAlignment="1" applyProtection="1">
      <alignment vertical="center"/>
      <protection locked="0"/>
    </xf>
    <xf numFmtId="0" fontId="2" fillId="0" borderId="50" xfId="0" applyFont="1" applyBorder="1" applyAlignment="1">
      <alignment horizontal="left" vertical="center"/>
    </xf>
    <xf numFmtId="0" fontId="2" fillId="0" borderId="5" xfId="0" applyFont="1" applyBorder="1" applyAlignment="1"/>
    <xf numFmtId="170" fontId="2" fillId="0" borderId="5" xfId="0" applyNumberFormat="1" applyFont="1" applyBorder="1" applyAlignment="1">
      <alignment horizontal="center" vertical="center"/>
    </xf>
    <xf numFmtId="170" fontId="0" fillId="0" borderId="5" xfId="0" applyNumberFormat="1" applyBorder="1" applyAlignment="1">
      <alignment horizontal="center"/>
    </xf>
    <xf numFmtId="170" fontId="0" fillId="0" borderId="6" xfId="0" applyNumberFormat="1" applyBorder="1" applyAlignment="1">
      <alignment horizontal="center"/>
    </xf>
    <xf numFmtId="0" fontId="4" fillId="0" borderId="58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3" fontId="2" fillId="0" borderId="83" xfId="0" applyNumberFormat="1" applyFont="1" applyFill="1" applyBorder="1" applyAlignment="1">
      <alignment horizontal="center"/>
    </xf>
    <xf numFmtId="3" fontId="2" fillId="0" borderId="80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3" fontId="5" fillId="0" borderId="70" xfId="0" applyNumberFormat="1" applyFont="1" applyBorder="1" applyAlignment="1" applyProtection="1">
      <alignment horizontal="center" vertical="center" wrapText="1"/>
    </xf>
    <xf numFmtId="3" fontId="5" fillId="0" borderId="26" xfId="0" applyNumberFormat="1" applyFont="1" applyBorder="1" applyAlignment="1" applyProtection="1">
      <alignment horizontal="center" vertical="center" wrapText="1"/>
    </xf>
    <xf numFmtId="3" fontId="5" fillId="0" borderId="68" xfId="0" applyNumberFormat="1" applyFont="1" applyBorder="1" applyAlignment="1" applyProtection="1">
      <alignment horizontal="center" vertical="center" wrapText="1"/>
    </xf>
    <xf numFmtId="0" fontId="8" fillId="0" borderId="91" xfId="0" applyFont="1" applyBorder="1" applyAlignment="1" applyProtection="1"/>
    <xf numFmtId="0" fontId="8" fillId="0" borderId="59" xfId="0" applyFont="1" applyBorder="1" applyAlignment="1" applyProtection="1"/>
    <xf numFmtId="0" fontId="8" fillId="0" borderId="32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4" fontId="20" fillId="0" borderId="0" xfId="0" applyNumberFormat="1" applyFont="1" applyFill="1" applyAlignment="1" applyProtection="1">
      <alignment horizontal="center"/>
    </xf>
    <xf numFmtId="0" fontId="7" fillId="0" borderId="90" xfId="0" applyFont="1" applyBorder="1" applyAlignment="1" applyProtection="1"/>
    <xf numFmtId="0" fontId="7" fillId="0" borderId="24" xfId="0" applyFont="1" applyBorder="1" applyAlignment="1" applyProtection="1"/>
    <xf numFmtId="0" fontId="7" fillId="2" borderId="51" xfId="0" applyFont="1" applyFill="1" applyBorder="1" applyAlignment="1" applyProtection="1">
      <alignment horizontal="center"/>
      <protection locked="0"/>
    </xf>
    <xf numFmtId="0" fontId="7" fillId="2" borderId="57" xfId="0" applyFont="1" applyFill="1" applyBorder="1" applyAlignment="1" applyProtection="1">
      <alignment horizontal="center"/>
      <protection locked="0"/>
    </xf>
    <xf numFmtId="0" fontId="7" fillId="2" borderId="90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/>
    <xf numFmtId="0" fontId="4" fillId="0" borderId="1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7" fillId="0" borderId="5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51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173" fontId="7" fillId="0" borderId="5" xfId="0" applyNumberFormat="1" applyFont="1" applyBorder="1" applyAlignment="1" applyProtection="1">
      <alignment horizontal="left" vertical="center"/>
    </xf>
    <xf numFmtId="173" fontId="7" fillId="0" borderId="9" xfId="0" applyNumberFormat="1" applyFont="1" applyBorder="1" applyAlignment="1" applyProtection="1">
      <alignment horizontal="left" vertical="center"/>
    </xf>
    <xf numFmtId="0" fontId="8" fillId="0" borderId="5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51" xfId="0" applyFont="1" applyBorder="1" applyAlignment="1" applyProtection="1">
      <alignment vertical="center"/>
    </xf>
    <xf numFmtId="0" fontId="8" fillId="0" borderId="57" xfId="0" applyFont="1" applyBorder="1" applyAlignment="1" applyProtection="1">
      <alignment vertical="center"/>
    </xf>
    <xf numFmtId="0" fontId="8" fillId="0" borderId="58" xfId="0" applyFont="1" applyBorder="1" applyAlignment="1" applyProtection="1">
      <alignment horizontal="center"/>
    </xf>
    <xf numFmtId="0" fontId="8" fillId="0" borderId="59" xfId="0" applyFont="1" applyBorder="1" applyAlignment="1" applyProtection="1">
      <alignment horizontal="center"/>
    </xf>
    <xf numFmtId="0" fontId="8" fillId="0" borderId="53" xfId="0" applyFont="1" applyBorder="1" applyAlignment="1" applyProtection="1">
      <alignment horizontal="center"/>
    </xf>
    <xf numFmtId="0" fontId="0" fillId="0" borderId="50" xfId="0" applyBorder="1" applyAlignment="1" applyProtection="1"/>
    <xf numFmtId="0" fontId="0" fillId="0" borderId="15" xfId="0" applyBorder="1" applyAlignment="1" applyProtection="1"/>
    <xf numFmtId="0" fontId="0" fillId="0" borderId="90" xfId="0" applyBorder="1" applyAlignment="1" applyProtection="1"/>
  </cellXfs>
  <cellStyles count="3">
    <cellStyle name="Link" xfId="1" builtinId="8"/>
    <cellStyle name="Standard" xfId="0" builtinId="0"/>
    <cellStyle name="Standard 2" xfId="2"/>
  </cellStyles>
  <dxfs count="9">
    <dxf>
      <font>
        <color rgb="FFFF333D"/>
      </font>
      <fill>
        <patternFill>
          <bgColor rgb="FFF4B7B2"/>
        </patternFill>
      </fill>
    </dxf>
    <dxf>
      <font>
        <color rgb="FFFF0000"/>
      </font>
      <fill>
        <patternFill>
          <bgColor rgb="FFF4B7B2"/>
        </patternFill>
      </fill>
    </dxf>
    <dxf>
      <font>
        <color rgb="FF9C0006"/>
      </font>
    </dxf>
    <dxf>
      <font>
        <strike val="0"/>
        <color rgb="FFFF0000"/>
      </font>
      <fill>
        <patternFill>
          <fgColor rgb="FFFF7C80"/>
          <bgColor rgb="FFF4B7B2"/>
        </patternFill>
      </fill>
    </dxf>
    <dxf>
      <fill>
        <patternFill>
          <bgColor theme="4" tint="0.79998168889431442"/>
        </patternFill>
      </fill>
    </dxf>
    <dxf>
      <font>
        <b/>
        <i val="0"/>
        <strike val="0"/>
        <color rgb="FFFF0000"/>
      </font>
      <fill>
        <patternFill patternType="solid">
          <bgColor rgb="FFF1C2B5"/>
        </patternFill>
      </fill>
    </dxf>
    <dxf>
      <font>
        <color rgb="FF9C0006"/>
      </font>
    </dxf>
    <dxf>
      <font>
        <strike val="0"/>
        <color rgb="FFFF0000"/>
      </font>
      <fill>
        <patternFill>
          <fgColor rgb="FFFF7C80"/>
          <bgColor rgb="FFF4B7B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4B7B2"/>
      <color rgb="FFF4B7CE"/>
      <color rgb="FFFF333D"/>
      <color rgb="FFFF0000"/>
      <color rgb="FFFFAFB9"/>
      <color rgb="FFFFA3AE"/>
      <color rgb="FFFF7C80"/>
      <color rgb="FFD9E1F2"/>
      <color rgb="FFCCFFCC"/>
      <color rgb="FFF1C2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showZeros="0" tabSelected="1" workbookViewId="0">
      <selection activeCell="D39" sqref="D39"/>
    </sheetView>
  </sheetViews>
  <sheetFormatPr baseColWidth="10" defaultColWidth="11.42578125" defaultRowHeight="12" x14ac:dyDescent="0.2"/>
  <cols>
    <col min="1" max="1" width="3.42578125" style="2" customWidth="1"/>
    <col min="2" max="2" width="18.28515625" style="2" customWidth="1"/>
    <col min="3" max="3" width="7.7109375" style="2" customWidth="1"/>
    <col min="4" max="6" width="8.85546875" style="2" customWidth="1"/>
    <col min="7" max="7" width="9" style="2" customWidth="1"/>
    <col min="8" max="8" width="8.7109375" style="2" customWidth="1"/>
    <col min="9" max="10" width="8.85546875" style="2" customWidth="1"/>
    <col min="11" max="11" width="9" style="2" customWidth="1"/>
    <col min="12" max="12" width="13.28515625" style="2" customWidth="1"/>
    <col min="13" max="13" width="19" style="2" customWidth="1"/>
    <col min="14" max="14" width="19.140625" style="2" customWidth="1"/>
    <col min="15" max="33" width="11.42578125" style="5"/>
    <col min="34" max="16384" width="11.42578125" style="2"/>
  </cols>
  <sheetData>
    <row r="1" spans="1:33" ht="16.5" thickBot="1" x14ac:dyDescent="0.3">
      <c r="A1" s="1" t="s">
        <v>134</v>
      </c>
      <c r="C1" s="1"/>
      <c r="F1" s="3"/>
      <c r="H1" s="3"/>
      <c r="I1" s="3"/>
      <c r="K1" s="4"/>
      <c r="L1" s="5"/>
      <c r="M1" s="5"/>
      <c r="N1" s="5"/>
    </row>
    <row r="2" spans="1:33" x14ac:dyDescent="0.2">
      <c r="A2" s="6"/>
      <c r="B2" s="7"/>
      <c r="C2" s="8"/>
      <c r="D2" s="8" t="s">
        <v>0</v>
      </c>
      <c r="E2" s="7"/>
      <c r="F2" s="7"/>
      <c r="G2" s="7"/>
      <c r="H2" s="7"/>
      <c r="I2" s="7"/>
      <c r="J2" s="7"/>
      <c r="K2" s="9"/>
      <c r="L2" s="5"/>
      <c r="M2" s="5"/>
      <c r="N2" s="5"/>
    </row>
    <row r="3" spans="1:33" ht="17.25" customHeight="1" x14ac:dyDescent="0.2">
      <c r="A3" s="10">
        <v>1</v>
      </c>
      <c r="B3" s="11" t="s">
        <v>1</v>
      </c>
      <c r="C3" s="382"/>
      <c r="D3" s="382"/>
      <c r="E3" s="382"/>
      <c r="F3" s="383" t="s">
        <v>5</v>
      </c>
      <c r="G3" s="383"/>
      <c r="H3" s="238" t="s">
        <v>127</v>
      </c>
      <c r="I3" s="386"/>
      <c r="J3" s="386"/>
      <c r="K3" s="250"/>
      <c r="L3" s="5"/>
      <c r="M3" s="5"/>
      <c r="N3" s="5"/>
    </row>
    <row r="4" spans="1:33" ht="17.25" customHeight="1" x14ac:dyDescent="0.2">
      <c r="A4" s="10">
        <f t="shared" ref="A4:A56" si="0">A3+1</f>
        <v>2</v>
      </c>
      <c r="B4" s="2" t="s">
        <v>2</v>
      </c>
      <c r="C4" s="380"/>
      <c r="D4" s="380"/>
      <c r="E4" s="380"/>
      <c r="F4" s="384" t="s">
        <v>4</v>
      </c>
      <c r="G4" s="384"/>
      <c r="H4" s="333"/>
      <c r="I4" s="385"/>
      <c r="J4" s="385"/>
      <c r="K4" s="334"/>
      <c r="L4" s="5"/>
      <c r="M4" s="5"/>
      <c r="N4" s="5"/>
    </row>
    <row r="5" spans="1:33" ht="17.25" customHeight="1" x14ac:dyDescent="0.2">
      <c r="A5" s="10">
        <f t="shared" si="0"/>
        <v>3</v>
      </c>
      <c r="B5" s="2" t="s">
        <v>3</v>
      </c>
      <c r="C5" s="380"/>
      <c r="D5" s="380"/>
      <c r="E5" s="380"/>
      <c r="F5" s="381"/>
      <c r="G5" s="381"/>
      <c r="H5" s="249"/>
      <c r="I5" s="381"/>
      <c r="J5" s="381"/>
      <c r="K5" s="335"/>
      <c r="L5" s="5"/>
      <c r="M5" s="5"/>
      <c r="N5" s="5"/>
    </row>
    <row r="6" spans="1:33" ht="7.5" customHeight="1" x14ac:dyDescent="0.2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3"/>
      <c r="L6" s="5"/>
      <c r="M6" s="13"/>
      <c r="N6" s="5"/>
    </row>
    <row r="7" spans="1:33" ht="12.75" customHeight="1" x14ac:dyDescent="0.2">
      <c r="A7" s="10">
        <v>4</v>
      </c>
      <c r="B7" s="355" t="s">
        <v>7</v>
      </c>
      <c r="C7" s="356"/>
      <c r="D7" s="14" t="s">
        <v>8</v>
      </c>
      <c r="E7" s="15"/>
      <c r="F7" s="14" t="s">
        <v>9</v>
      </c>
      <c r="G7" s="241">
        <f>IF(E7=0,,+E7+(5*365)+1)</f>
        <v>0</v>
      </c>
      <c r="H7" s="286"/>
      <c r="I7" s="287"/>
      <c r="J7" s="287"/>
      <c r="K7" s="288"/>
      <c r="L7" s="5"/>
      <c r="M7" s="16"/>
      <c r="N7" s="5"/>
    </row>
    <row r="8" spans="1:33" ht="12.75" customHeight="1" x14ac:dyDescent="0.2">
      <c r="A8" s="17">
        <v>5</v>
      </c>
      <c r="B8" s="357"/>
      <c r="C8" s="358"/>
      <c r="D8" s="18" t="s">
        <v>12</v>
      </c>
      <c r="E8" s="19" t="s">
        <v>13</v>
      </c>
      <c r="F8" s="20" t="s">
        <v>12</v>
      </c>
      <c r="G8" s="21" t="s">
        <v>13</v>
      </c>
      <c r="H8" s="359" t="s">
        <v>136</v>
      </c>
      <c r="I8" s="360"/>
      <c r="J8" s="360"/>
      <c r="K8" s="361"/>
      <c r="L8" s="5"/>
      <c r="M8" s="16"/>
      <c r="N8" s="5"/>
    </row>
    <row r="9" spans="1:33" ht="15" customHeight="1" x14ac:dyDescent="0.2">
      <c r="A9" s="10">
        <v>6</v>
      </c>
      <c r="B9" s="2" t="s">
        <v>14</v>
      </c>
      <c r="D9" s="22"/>
      <c r="E9" s="23"/>
      <c r="F9" s="22">
        <f t="shared" ref="F9" si="1">+D9</f>
        <v>0</v>
      </c>
      <c r="G9" s="25">
        <f t="shared" ref="G9" si="2">+E9</f>
        <v>0</v>
      </c>
      <c r="H9" s="359"/>
      <c r="I9" s="360"/>
      <c r="J9" s="360"/>
      <c r="K9" s="361"/>
      <c r="L9" s="5"/>
      <c r="M9" s="5"/>
      <c r="N9" s="5"/>
    </row>
    <row r="10" spans="1:33" ht="15" customHeight="1" x14ac:dyDescent="0.2">
      <c r="A10" s="17">
        <v>7</v>
      </c>
      <c r="B10" s="2" t="s">
        <v>15</v>
      </c>
      <c r="D10" s="22"/>
      <c r="E10" s="23"/>
      <c r="F10" s="22">
        <f t="shared" ref="F10:G13" si="3">+D10</f>
        <v>0</v>
      </c>
      <c r="G10" s="25">
        <f t="shared" si="3"/>
        <v>0</v>
      </c>
      <c r="H10" s="359"/>
      <c r="I10" s="360"/>
      <c r="J10" s="360"/>
      <c r="K10" s="361"/>
      <c r="L10" s="5"/>
      <c r="M10" s="5"/>
      <c r="N10" s="5"/>
    </row>
    <row r="11" spans="1:33" ht="15" customHeight="1" x14ac:dyDescent="0.2">
      <c r="A11" s="10">
        <v>8</v>
      </c>
      <c r="B11" s="2" t="s">
        <v>16</v>
      </c>
      <c r="D11" s="22"/>
      <c r="E11" s="23"/>
      <c r="F11" s="22">
        <f t="shared" si="3"/>
        <v>0</v>
      </c>
      <c r="G11" s="25">
        <f t="shared" si="3"/>
        <v>0</v>
      </c>
      <c r="H11" s="359"/>
      <c r="I11" s="360"/>
      <c r="J11" s="360"/>
      <c r="K11" s="361"/>
      <c r="L11" s="5"/>
      <c r="M11" s="5"/>
      <c r="N11" s="5"/>
    </row>
    <row r="12" spans="1:33" ht="15" customHeight="1" x14ac:dyDescent="0.2">
      <c r="A12" s="17">
        <v>9</v>
      </c>
      <c r="B12" s="2" t="s">
        <v>17</v>
      </c>
      <c r="D12" s="22"/>
      <c r="E12" s="23"/>
      <c r="F12" s="22">
        <f t="shared" si="3"/>
        <v>0</v>
      </c>
      <c r="G12" s="25">
        <f t="shared" si="3"/>
        <v>0</v>
      </c>
      <c r="H12" s="362"/>
      <c r="I12" s="363"/>
      <c r="J12" s="363"/>
      <c r="K12" s="364"/>
      <c r="L12" s="5"/>
      <c r="M12" s="5"/>
      <c r="N12" s="5"/>
    </row>
    <row r="13" spans="1:33" ht="15" customHeight="1" x14ac:dyDescent="0.2">
      <c r="A13" s="10">
        <v>10</v>
      </c>
      <c r="B13" s="2" t="s">
        <v>18</v>
      </c>
      <c r="D13" s="22"/>
      <c r="E13" s="23"/>
      <c r="F13" s="22">
        <f t="shared" si="3"/>
        <v>0</v>
      </c>
      <c r="G13" s="25">
        <f t="shared" si="3"/>
        <v>0</v>
      </c>
      <c r="H13" s="365" t="s">
        <v>137</v>
      </c>
      <c r="I13" s="366"/>
      <c r="J13" s="366"/>
      <c r="K13" s="367"/>
      <c r="L13" s="5"/>
      <c r="M13" s="5"/>
      <c r="N13" s="5"/>
    </row>
    <row r="14" spans="1:33" ht="15" customHeight="1" x14ac:dyDescent="0.2">
      <c r="A14" s="17">
        <v>11</v>
      </c>
      <c r="B14" s="26" t="s">
        <v>19</v>
      </c>
      <c r="C14" s="26"/>
      <c r="D14" s="27">
        <f>SUM(D9:D13)</f>
        <v>0</v>
      </c>
      <c r="E14" s="27">
        <f>SUM(E9:E13)</f>
        <v>0</v>
      </c>
      <c r="F14" s="27">
        <f>SUM(F9:F13)</f>
        <v>0</v>
      </c>
      <c r="G14" s="28">
        <f>SUM(G9:G13)</f>
        <v>0</v>
      </c>
      <c r="H14" s="365"/>
      <c r="I14" s="366"/>
      <c r="J14" s="366"/>
      <c r="K14" s="367"/>
      <c r="L14" s="5"/>
      <c r="M14" s="5"/>
      <c r="N14" s="5"/>
    </row>
    <row r="15" spans="1:33" ht="15" customHeight="1" x14ac:dyDescent="0.2">
      <c r="A15" s="10">
        <v>12</v>
      </c>
      <c r="B15" s="2" t="s">
        <v>20</v>
      </c>
      <c r="D15" s="22"/>
      <c r="E15" s="23"/>
      <c r="F15" s="22">
        <f>+D15</f>
        <v>0</v>
      </c>
      <c r="G15" s="25">
        <f>+E15</f>
        <v>0</v>
      </c>
      <c r="H15" s="365"/>
      <c r="I15" s="366"/>
      <c r="J15" s="366"/>
      <c r="K15" s="367"/>
      <c r="L15" s="5"/>
      <c r="M15" s="5"/>
      <c r="N15" s="5"/>
    </row>
    <row r="16" spans="1:33" ht="12.75" customHeight="1" x14ac:dyDescent="0.2">
      <c r="A16" s="17">
        <v>13</v>
      </c>
      <c r="B16" s="2" t="s">
        <v>21</v>
      </c>
      <c r="D16" s="22"/>
      <c r="E16" s="23"/>
      <c r="F16" s="22">
        <f>+D16</f>
        <v>0</v>
      </c>
      <c r="G16" s="25">
        <f>+E16</f>
        <v>0</v>
      </c>
      <c r="H16" s="365"/>
      <c r="I16" s="366"/>
      <c r="J16" s="366"/>
      <c r="K16" s="367"/>
      <c r="L16" s="5"/>
      <c r="M16" s="5"/>
      <c r="N16" s="5"/>
      <c r="AD16" s="2"/>
      <c r="AE16" s="2"/>
      <c r="AF16" s="2"/>
      <c r="AG16" s="2"/>
    </row>
    <row r="17" spans="1:33" ht="12.75" customHeight="1" x14ac:dyDescent="0.2">
      <c r="A17" s="12">
        <v>14</v>
      </c>
      <c r="B17" s="29" t="s">
        <v>22</v>
      </c>
      <c r="C17" s="30"/>
      <c r="D17" s="31">
        <f>SUM(D14:D16)</f>
        <v>0</v>
      </c>
      <c r="E17" s="31">
        <f>SUM(E14:E16)</f>
        <v>0</v>
      </c>
      <c r="F17" s="31">
        <f>SUM(F14:F16)</f>
        <v>0</v>
      </c>
      <c r="G17" s="32">
        <f>SUM(G14:G16)</f>
        <v>0</v>
      </c>
      <c r="H17" s="368"/>
      <c r="I17" s="369"/>
      <c r="J17" s="369"/>
      <c r="K17" s="370"/>
      <c r="L17" s="5"/>
      <c r="M17" s="5"/>
      <c r="N17" s="5"/>
      <c r="AD17" s="2"/>
      <c r="AE17" s="2"/>
      <c r="AF17" s="2"/>
      <c r="AG17" s="2"/>
    </row>
    <row r="18" spans="1:33" ht="8.25" customHeight="1" x14ac:dyDescent="0.25">
      <c r="A18" s="344"/>
      <c r="B18" s="345"/>
      <c r="C18" s="345"/>
      <c r="D18" s="345"/>
      <c r="E18" s="345"/>
      <c r="F18" s="345"/>
      <c r="G18" s="345"/>
      <c r="H18" s="345"/>
      <c r="I18" s="345"/>
      <c r="J18" s="345"/>
      <c r="K18" s="346"/>
      <c r="L18" s="5"/>
      <c r="M18" s="13"/>
      <c r="N18" s="5"/>
    </row>
    <row r="19" spans="1:33" s="37" customFormat="1" ht="15" customHeight="1" x14ac:dyDescent="0.25">
      <c r="A19" s="12">
        <v>15</v>
      </c>
      <c r="B19" s="33" t="s">
        <v>23</v>
      </c>
      <c r="C19" s="33"/>
      <c r="D19" s="34"/>
      <c r="E19" s="350" t="s">
        <v>10</v>
      </c>
      <c r="F19" s="351" t="str">
        <f>CONCATENATE("IST (t) ", A19)</f>
        <v>IST (t) 15</v>
      </c>
      <c r="G19" s="35"/>
      <c r="H19" s="352" t="s">
        <v>11</v>
      </c>
      <c r="I19" s="353" t="str">
        <f>CONCATENATE("ZIEL (t) ", E19)</f>
        <v>ZIEL (t) IST</v>
      </c>
      <c r="J19" s="353" t="str">
        <f>CONCATENATE("ZIEL (t) ", F19)</f>
        <v>ZIEL (t) IST (t) 15</v>
      </c>
      <c r="K19" s="354" t="str">
        <f>CONCATENATE("ZIEL (t) ", G19)</f>
        <v xml:space="preserve">ZIEL (t) 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1:33" ht="36" x14ac:dyDescent="0.2">
      <c r="A20" s="10">
        <v>16</v>
      </c>
      <c r="B20" s="38" t="s">
        <v>24</v>
      </c>
      <c r="C20" s="39" t="s">
        <v>25</v>
      </c>
      <c r="D20" s="40" t="s">
        <v>26</v>
      </c>
      <c r="E20" s="41" t="s">
        <v>27</v>
      </c>
      <c r="F20" s="42" t="s">
        <v>28</v>
      </c>
      <c r="G20" s="42" t="s">
        <v>29</v>
      </c>
      <c r="H20" s="40" t="s">
        <v>26</v>
      </c>
      <c r="I20" s="41" t="s">
        <v>27</v>
      </c>
      <c r="J20" s="42" t="s">
        <v>28</v>
      </c>
      <c r="K20" s="43" t="s">
        <v>29</v>
      </c>
      <c r="L20" s="5"/>
      <c r="M20" s="5"/>
      <c r="N20" s="5"/>
      <c r="AD20" s="2"/>
      <c r="AE20" s="2"/>
      <c r="AF20" s="2"/>
      <c r="AG20" s="2"/>
    </row>
    <row r="21" spans="1:33" x14ac:dyDescent="0.2">
      <c r="A21" s="44">
        <v>17</v>
      </c>
      <c r="B21" s="45"/>
      <c r="C21" s="46"/>
      <c r="D21" s="47"/>
      <c r="E21" s="48"/>
      <c r="F21" s="24"/>
      <c r="G21" s="49">
        <f>+D21*F21</f>
        <v>0</v>
      </c>
      <c r="H21" s="47">
        <f>+D21</f>
        <v>0</v>
      </c>
      <c r="I21" s="24">
        <f t="shared" ref="I21:J26" si="4">+E21</f>
        <v>0</v>
      </c>
      <c r="J21" s="24">
        <f>+F21</f>
        <v>0</v>
      </c>
      <c r="K21" s="50">
        <f>+H21*J21</f>
        <v>0</v>
      </c>
      <c r="L21" s="5"/>
      <c r="M21" s="5"/>
      <c r="N21" s="5"/>
      <c r="AD21" s="2"/>
      <c r="AE21" s="2"/>
      <c r="AF21" s="2"/>
      <c r="AG21" s="2"/>
    </row>
    <row r="22" spans="1:33" x14ac:dyDescent="0.2">
      <c r="A22" s="17">
        <f t="shared" si="0"/>
        <v>18</v>
      </c>
      <c r="B22" s="45"/>
      <c r="C22" s="46"/>
      <c r="D22" s="47"/>
      <c r="E22" s="24"/>
      <c r="F22" s="24"/>
      <c r="G22" s="49">
        <f t="shared" ref="G22:G49" si="5">+D22*F22</f>
        <v>0</v>
      </c>
      <c r="H22" s="47">
        <f>+D22</f>
        <v>0</v>
      </c>
      <c r="I22" s="24">
        <f t="shared" si="4"/>
        <v>0</v>
      </c>
      <c r="J22" s="24">
        <f t="shared" si="4"/>
        <v>0</v>
      </c>
      <c r="K22" s="50">
        <f t="shared" ref="K22:K49" si="6">+H22*J22</f>
        <v>0</v>
      </c>
      <c r="L22" s="5"/>
      <c r="M22" s="5"/>
      <c r="N22" s="5"/>
      <c r="AD22" s="2"/>
      <c r="AE22" s="2"/>
      <c r="AF22" s="2"/>
      <c r="AG22" s="2"/>
    </row>
    <row r="23" spans="1:33" x14ac:dyDescent="0.2">
      <c r="A23" s="10">
        <f t="shared" si="0"/>
        <v>19</v>
      </c>
      <c r="B23" s="45"/>
      <c r="C23" s="46"/>
      <c r="D23" s="47"/>
      <c r="E23" s="24"/>
      <c r="F23" s="24"/>
      <c r="G23" s="49">
        <f t="shared" si="5"/>
        <v>0</v>
      </c>
      <c r="H23" s="47">
        <f t="shared" ref="H23:H26" si="7">+D23</f>
        <v>0</v>
      </c>
      <c r="I23" s="24">
        <f t="shared" si="4"/>
        <v>0</v>
      </c>
      <c r="J23" s="24">
        <f t="shared" si="4"/>
        <v>0</v>
      </c>
      <c r="K23" s="50">
        <f t="shared" si="6"/>
        <v>0</v>
      </c>
      <c r="L23" s="5"/>
      <c r="M23" s="5"/>
      <c r="N23" s="5"/>
      <c r="AD23" s="2"/>
      <c r="AE23" s="2"/>
      <c r="AF23" s="2"/>
      <c r="AG23" s="2"/>
    </row>
    <row r="24" spans="1:33" x14ac:dyDescent="0.2">
      <c r="A24" s="10">
        <f t="shared" si="0"/>
        <v>20</v>
      </c>
      <c r="B24" s="45"/>
      <c r="C24" s="46"/>
      <c r="D24" s="47"/>
      <c r="E24" s="24"/>
      <c r="F24" s="24"/>
      <c r="G24" s="49">
        <f t="shared" si="5"/>
        <v>0</v>
      </c>
      <c r="H24" s="47">
        <f t="shared" si="7"/>
        <v>0</v>
      </c>
      <c r="I24" s="24">
        <f t="shared" si="4"/>
        <v>0</v>
      </c>
      <c r="J24" s="24">
        <f t="shared" si="4"/>
        <v>0</v>
      </c>
      <c r="K24" s="50">
        <f t="shared" si="6"/>
        <v>0</v>
      </c>
      <c r="L24" s="5"/>
      <c r="M24" s="5"/>
      <c r="N24" s="5"/>
      <c r="AD24" s="2"/>
      <c r="AE24" s="2"/>
      <c r="AF24" s="2"/>
      <c r="AG24" s="2"/>
    </row>
    <row r="25" spans="1:33" x14ac:dyDescent="0.2">
      <c r="A25" s="10">
        <f t="shared" si="0"/>
        <v>21</v>
      </c>
      <c r="B25" s="45"/>
      <c r="C25" s="46"/>
      <c r="D25" s="47"/>
      <c r="E25" s="24"/>
      <c r="F25" s="24"/>
      <c r="G25" s="49">
        <f t="shared" si="5"/>
        <v>0</v>
      </c>
      <c r="H25" s="47">
        <f t="shared" si="7"/>
        <v>0</v>
      </c>
      <c r="I25" s="24">
        <f t="shared" si="4"/>
        <v>0</v>
      </c>
      <c r="J25" s="24">
        <f t="shared" si="4"/>
        <v>0</v>
      </c>
      <c r="K25" s="50">
        <f t="shared" si="6"/>
        <v>0</v>
      </c>
      <c r="L25" s="5"/>
      <c r="M25" s="5"/>
      <c r="N25" s="5"/>
      <c r="AD25" s="2"/>
      <c r="AE25" s="2"/>
      <c r="AF25" s="2"/>
      <c r="AG25" s="2"/>
    </row>
    <row r="26" spans="1:33" ht="12" customHeight="1" x14ac:dyDescent="0.2">
      <c r="A26" s="10">
        <f t="shared" si="0"/>
        <v>22</v>
      </c>
      <c r="B26" s="45"/>
      <c r="C26" s="46"/>
      <c r="D26" s="47"/>
      <c r="E26" s="24"/>
      <c r="F26" s="24"/>
      <c r="G26" s="49">
        <f t="shared" si="5"/>
        <v>0</v>
      </c>
      <c r="H26" s="47">
        <f t="shared" si="7"/>
        <v>0</v>
      </c>
      <c r="I26" s="24">
        <f t="shared" si="4"/>
        <v>0</v>
      </c>
      <c r="J26" s="24">
        <f t="shared" si="4"/>
        <v>0</v>
      </c>
      <c r="K26" s="50">
        <f t="shared" si="6"/>
        <v>0</v>
      </c>
      <c r="L26" s="5"/>
      <c r="M26" s="5"/>
      <c r="N26" s="5"/>
      <c r="AD26" s="2"/>
      <c r="AE26" s="2"/>
      <c r="AF26" s="2"/>
      <c r="AG26" s="2"/>
    </row>
    <row r="27" spans="1:33" ht="13.5" customHeight="1" x14ac:dyDescent="0.2">
      <c r="A27" s="10">
        <f t="shared" si="0"/>
        <v>23</v>
      </c>
      <c r="B27" s="347" t="s">
        <v>30</v>
      </c>
      <c r="C27" s="348"/>
      <c r="D27" s="348"/>
      <c r="E27" s="348"/>
      <c r="F27" s="348"/>
      <c r="G27" s="348"/>
      <c r="H27" s="348"/>
      <c r="I27" s="348"/>
      <c r="J27" s="348"/>
      <c r="K27" s="349"/>
      <c r="L27" s="5"/>
      <c r="M27" s="5"/>
      <c r="N27" s="5"/>
      <c r="AD27" s="2"/>
      <c r="AE27" s="2"/>
      <c r="AF27" s="2"/>
      <c r="AG27" s="2"/>
    </row>
    <row r="28" spans="1:33" x14ac:dyDescent="0.2">
      <c r="A28" s="10">
        <f t="shared" si="0"/>
        <v>24</v>
      </c>
      <c r="B28" s="45"/>
      <c r="C28" s="46"/>
      <c r="D28" s="47"/>
      <c r="E28" s="24"/>
      <c r="F28" s="24"/>
      <c r="G28" s="49">
        <f t="shared" si="5"/>
        <v>0</v>
      </c>
      <c r="H28" s="47">
        <f t="shared" ref="H28:J34" si="8">+D28</f>
        <v>0</v>
      </c>
      <c r="I28" s="24">
        <f t="shared" si="8"/>
        <v>0</v>
      </c>
      <c r="J28" s="24">
        <f t="shared" si="8"/>
        <v>0</v>
      </c>
      <c r="K28" s="50">
        <f t="shared" si="6"/>
        <v>0</v>
      </c>
      <c r="L28" s="5"/>
      <c r="M28" s="5"/>
      <c r="N28" s="5"/>
      <c r="AD28" s="2"/>
      <c r="AE28" s="2"/>
      <c r="AF28" s="2"/>
      <c r="AG28" s="2"/>
    </row>
    <row r="29" spans="1:33" x14ac:dyDescent="0.2">
      <c r="A29" s="10">
        <f t="shared" si="0"/>
        <v>25</v>
      </c>
      <c r="B29" s="45"/>
      <c r="C29" s="46"/>
      <c r="D29" s="47"/>
      <c r="E29" s="24"/>
      <c r="F29" s="24"/>
      <c r="G29" s="49">
        <f t="shared" si="5"/>
        <v>0</v>
      </c>
      <c r="H29" s="47">
        <f t="shared" si="8"/>
        <v>0</v>
      </c>
      <c r="I29" s="24">
        <f t="shared" si="8"/>
        <v>0</v>
      </c>
      <c r="J29" s="24">
        <f t="shared" si="8"/>
        <v>0</v>
      </c>
      <c r="K29" s="50">
        <f t="shared" si="6"/>
        <v>0</v>
      </c>
      <c r="L29" s="5"/>
      <c r="M29" s="5"/>
      <c r="N29" s="5"/>
      <c r="AD29" s="2"/>
      <c r="AE29" s="2"/>
      <c r="AF29" s="2"/>
      <c r="AG29" s="2"/>
    </row>
    <row r="30" spans="1:33" x14ac:dyDescent="0.2">
      <c r="A30" s="10">
        <f t="shared" si="0"/>
        <v>26</v>
      </c>
      <c r="B30" s="45"/>
      <c r="C30" s="51"/>
      <c r="D30" s="47"/>
      <c r="E30" s="24"/>
      <c r="F30" s="52"/>
      <c r="G30" s="49">
        <f t="shared" si="5"/>
        <v>0</v>
      </c>
      <c r="H30" s="47">
        <f t="shared" si="8"/>
        <v>0</v>
      </c>
      <c r="I30" s="237">
        <f t="shared" si="8"/>
        <v>0</v>
      </c>
      <c r="J30" s="52">
        <f t="shared" si="8"/>
        <v>0</v>
      </c>
      <c r="K30" s="50">
        <f t="shared" si="6"/>
        <v>0</v>
      </c>
      <c r="L30" s="5"/>
      <c r="M30" s="5"/>
      <c r="N30" s="5"/>
      <c r="AD30" s="2"/>
      <c r="AE30" s="2"/>
      <c r="AF30" s="2"/>
      <c r="AG30" s="2"/>
    </row>
    <row r="31" spans="1:33" x14ac:dyDescent="0.2">
      <c r="A31" s="10">
        <f t="shared" si="0"/>
        <v>27</v>
      </c>
      <c r="B31" s="45"/>
      <c r="C31" s="53"/>
      <c r="D31" s="47"/>
      <c r="E31" s="24"/>
      <c r="F31" s="52"/>
      <c r="G31" s="49">
        <f t="shared" si="5"/>
        <v>0</v>
      </c>
      <c r="H31" s="47">
        <f t="shared" si="8"/>
        <v>0</v>
      </c>
      <c r="I31" s="237">
        <f t="shared" ref="I31:I33" si="9">+E31</f>
        <v>0</v>
      </c>
      <c r="J31" s="52">
        <f t="shared" ref="J31:J33" si="10">+F31</f>
        <v>0</v>
      </c>
      <c r="K31" s="50">
        <f t="shared" ref="K31:K33" si="11">+H31*J31</f>
        <v>0</v>
      </c>
      <c r="L31" s="5"/>
      <c r="M31" s="5"/>
      <c r="N31" s="5"/>
      <c r="AD31" s="2"/>
      <c r="AE31" s="2"/>
      <c r="AF31" s="2"/>
      <c r="AG31" s="2"/>
    </row>
    <row r="32" spans="1:33" x14ac:dyDescent="0.2">
      <c r="A32" s="10">
        <f t="shared" si="0"/>
        <v>28</v>
      </c>
      <c r="B32" s="45"/>
      <c r="C32" s="53"/>
      <c r="D32" s="47"/>
      <c r="E32" s="24"/>
      <c r="F32" s="52"/>
      <c r="G32" s="49">
        <f t="shared" si="5"/>
        <v>0</v>
      </c>
      <c r="H32" s="47">
        <f t="shared" si="8"/>
        <v>0</v>
      </c>
      <c r="I32" s="237">
        <f t="shared" si="9"/>
        <v>0</v>
      </c>
      <c r="J32" s="52">
        <f t="shared" si="10"/>
        <v>0</v>
      </c>
      <c r="K32" s="50">
        <f t="shared" si="11"/>
        <v>0</v>
      </c>
      <c r="L32" s="5"/>
      <c r="M32" s="5"/>
      <c r="N32" s="5"/>
      <c r="AD32" s="2"/>
      <c r="AE32" s="2"/>
      <c r="AF32" s="2"/>
      <c r="AG32" s="2"/>
    </row>
    <row r="33" spans="1:33" x14ac:dyDescent="0.2">
      <c r="A33" s="10">
        <f t="shared" si="0"/>
        <v>29</v>
      </c>
      <c r="B33" s="45"/>
      <c r="C33" s="53"/>
      <c r="D33" s="47"/>
      <c r="E33" s="24"/>
      <c r="F33" s="52"/>
      <c r="G33" s="49">
        <f t="shared" si="5"/>
        <v>0</v>
      </c>
      <c r="H33" s="47">
        <f t="shared" si="8"/>
        <v>0</v>
      </c>
      <c r="I33" s="237">
        <f t="shared" si="9"/>
        <v>0</v>
      </c>
      <c r="J33" s="52">
        <f t="shared" si="10"/>
        <v>0</v>
      </c>
      <c r="K33" s="50">
        <f t="shared" si="11"/>
        <v>0</v>
      </c>
      <c r="L33" s="5"/>
      <c r="M33" s="5"/>
      <c r="N33" s="5"/>
      <c r="AD33" s="2"/>
      <c r="AE33" s="2"/>
      <c r="AF33" s="2"/>
      <c r="AG33" s="2"/>
    </row>
    <row r="34" spans="1:33" x14ac:dyDescent="0.2">
      <c r="A34" s="10">
        <f t="shared" si="0"/>
        <v>30</v>
      </c>
      <c r="B34" s="45"/>
      <c r="C34" s="46"/>
      <c r="D34" s="47"/>
      <c r="E34" s="24"/>
      <c r="F34" s="52"/>
      <c r="G34" s="49">
        <f t="shared" si="5"/>
        <v>0</v>
      </c>
      <c r="H34" s="47">
        <f>+D34</f>
        <v>0</v>
      </c>
      <c r="I34" s="24">
        <f t="shared" si="8"/>
        <v>0</v>
      </c>
      <c r="J34" s="24">
        <f t="shared" si="8"/>
        <v>0</v>
      </c>
      <c r="K34" s="50">
        <f t="shared" si="6"/>
        <v>0</v>
      </c>
      <c r="L34" s="5"/>
      <c r="M34" s="5"/>
      <c r="N34" s="5"/>
      <c r="AD34" s="2"/>
      <c r="AE34" s="2"/>
      <c r="AF34" s="2"/>
      <c r="AG34" s="2"/>
    </row>
    <row r="35" spans="1:33" ht="15" customHeight="1" x14ac:dyDescent="0.2">
      <c r="A35" s="10">
        <f t="shared" si="0"/>
        <v>31</v>
      </c>
      <c r="B35" s="347" t="s">
        <v>31</v>
      </c>
      <c r="C35" s="348"/>
      <c r="D35" s="348"/>
      <c r="E35" s="348"/>
      <c r="F35" s="348"/>
      <c r="G35" s="348"/>
      <c r="H35" s="348"/>
      <c r="I35" s="348"/>
      <c r="J35" s="348"/>
      <c r="K35" s="349"/>
      <c r="L35" s="5"/>
      <c r="M35" s="5"/>
      <c r="N35" s="5"/>
      <c r="AD35" s="2"/>
      <c r="AE35" s="2"/>
      <c r="AF35" s="2"/>
      <c r="AG35" s="2"/>
    </row>
    <row r="36" spans="1:33" x14ac:dyDescent="0.2">
      <c r="A36" s="10">
        <f t="shared" si="0"/>
        <v>32</v>
      </c>
      <c r="B36" s="45"/>
      <c r="C36" s="46"/>
      <c r="D36" s="47"/>
      <c r="E36" s="24"/>
      <c r="F36" s="24"/>
      <c r="G36" s="49">
        <f t="shared" si="5"/>
        <v>0</v>
      </c>
      <c r="H36" s="47">
        <f>+D36</f>
        <v>0</v>
      </c>
      <c r="I36" s="24">
        <f t="shared" ref="H36:J42" si="12">+E36</f>
        <v>0</v>
      </c>
      <c r="J36" s="24">
        <f t="shared" si="12"/>
        <v>0</v>
      </c>
      <c r="K36" s="50">
        <f t="shared" si="6"/>
        <v>0</v>
      </c>
      <c r="L36" s="5"/>
      <c r="M36" s="5"/>
      <c r="N36" s="5"/>
      <c r="AD36" s="2"/>
      <c r="AE36" s="2"/>
      <c r="AF36" s="2"/>
      <c r="AG36" s="2"/>
    </row>
    <row r="37" spans="1:33" x14ac:dyDescent="0.2">
      <c r="A37" s="10">
        <f t="shared" si="0"/>
        <v>33</v>
      </c>
      <c r="B37" s="45"/>
      <c r="C37" s="46"/>
      <c r="D37" s="47"/>
      <c r="E37" s="24"/>
      <c r="F37" s="24"/>
      <c r="G37" s="49">
        <f t="shared" si="5"/>
        <v>0</v>
      </c>
      <c r="H37" s="47">
        <f>+D37</f>
        <v>0</v>
      </c>
      <c r="I37" s="24">
        <f t="shared" si="12"/>
        <v>0</v>
      </c>
      <c r="J37" s="24">
        <f>+F37</f>
        <v>0</v>
      </c>
      <c r="K37" s="50">
        <f t="shared" si="6"/>
        <v>0</v>
      </c>
      <c r="L37" s="5"/>
      <c r="M37" s="5"/>
      <c r="N37" s="5"/>
      <c r="AD37" s="2"/>
      <c r="AE37" s="2"/>
      <c r="AF37" s="2"/>
      <c r="AG37" s="2"/>
    </row>
    <row r="38" spans="1:33" x14ac:dyDescent="0.2">
      <c r="A38" s="10">
        <f t="shared" si="0"/>
        <v>34</v>
      </c>
      <c r="B38" s="45"/>
      <c r="C38" s="46"/>
      <c r="D38" s="47"/>
      <c r="E38" s="24"/>
      <c r="F38" s="24"/>
      <c r="G38" s="49">
        <f t="shared" si="5"/>
        <v>0</v>
      </c>
      <c r="H38" s="47">
        <f>+D38</f>
        <v>0</v>
      </c>
      <c r="I38" s="24">
        <f t="shared" ref="I38" si="13">+E38</f>
        <v>0</v>
      </c>
      <c r="J38" s="24">
        <f>+F38</f>
        <v>0</v>
      </c>
      <c r="K38" s="50">
        <f t="shared" ref="K38" si="14">+H38*J38</f>
        <v>0</v>
      </c>
      <c r="L38" s="5"/>
      <c r="M38" s="5"/>
      <c r="N38" s="5"/>
      <c r="AD38" s="2"/>
      <c r="AE38" s="2"/>
      <c r="AF38" s="2"/>
      <c r="AG38" s="2"/>
    </row>
    <row r="39" spans="1:33" x14ac:dyDescent="0.2">
      <c r="A39" s="10">
        <f t="shared" si="0"/>
        <v>35</v>
      </c>
      <c r="B39" s="45"/>
      <c r="C39" s="46"/>
      <c r="D39" s="47"/>
      <c r="E39" s="24"/>
      <c r="F39" s="24"/>
      <c r="G39" s="49">
        <f t="shared" si="5"/>
        <v>0</v>
      </c>
      <c r="H39" s="47">
        <f t="shared" si="12"/>
        <v>0</v>
      </c>
      <c r="I39" s="24">
        <f t="shared" si="12"/>
        <v>0</v>
      </c>
      <c r="J39" s="24">
        <f t="shared" si="12"/>
        <v>0</v>
      </c>
      <c r="K39" s="50">
        <f t="shared" si="6"/>
        <v>0</v>
      </c>
      <c r="L39" s="5"/>
      <c r="M39" s="5"/>
      <c r="N39" s="5"/>
      <c r="AD39" s="2"/>
      <c r="AE39" s="2"/>
      <c r="AF39" s="2"/>
      <c r="AG39" s="2"/>
    </row>
    <row r="40" spans="1:33" x14ac:dyDescent="0.2">
      <c r="A40" s="10">
        <f t="shared" si="0"/>
        <v>36</v>
      </c>
      <c r="B40" s="45"/>
      <c r="C40" s="46"/>
      <c r="D40" s="47"/>
      <c r="E40" s="24"/>
      <c r="F40" s="24"/>
      <c r="G40" s="49">
        <f t="shared" si="5"/>
        <v>0</v>
      </c>
      <c r="H40" s="47">
        <f t="shared" si="12"/>
        <v>0</v>
      </c>
      <c r="I40" s="24">
        <f t="shared" si="12"/>
        <v>0</v>
      </c>
      <c r="J40" s="24">
        <f t="shared" si="12"/>
        <v>0</v>
      </c>
      <c r="K40" s="50">
        <f t="shared" si="6"/>
        <v>0</v>
      </c>
      <c r="L40" s="5"/>
      <c r="M40" s="5"/>
      <c r="N40" s="5"/>
      <c r="AD40" s="2"/>
      <c r="AE40" s="2"/>
      <c r="AF40" s="2"/>
      <c r="AG40" s="2"/>
    </row>
    <row r="41" spans="1:33" x14ac:dyDescent="0.2">
      <c r="A41" s="10">
        <f t="shared" si="0"/>
        <v>37</v>
      </c>
      <c r="B41" s="45"/>
      <c r="C41" s="46"/>
      <c r="D41" s="47"/>
      <c r="E41" s="24"/>
      <c r="F41" s="24"/>
      <c r="G41" s="49">
        <f t="shared" si="5"/>
        <v>0</v>
      </c>
      <c r="H41" s="47">
        <f t="shared" si="12"/>
        <v>0</v>
      </c>
      <c r="I41" s="24">
        <f t="shared" si="12"/>
        <v>0</v>
      </c>
      <c r="J41" s="24">
        <f t="shared" si="12"/>
        <v>0</v>
      </c>
      <c r="K41" s="50">
        <f t="shared" si="6"/>
        <v>0</v>
      </c>
      <c r="L41" s="5"/>
      <c r="M41" s="5"/>
      <c r="N41" s="5"/>
      <c r="AD41" s="2"/>
      <c r="AE41" s="2"/>
      <c r="AF41" s="2"/>
      <c r="AG41" s="2"/>
    </row>
    <row r="42" spans="1:33" x14ac:dyDescent="0.2">
      <c r="A42" s="10">
        <f t="shared" si="0"/>
        <v>38</v>
      </c>
      <c r="B42" s="45"/>
      <c r="C42" s="46"/>
      <c r="D42" s="47"/>
      <c r="E42" s="24"/>
      <c r="F42" s="24"/>
      <c r="G42" s="49">
        <f t="shared" si="5"/>
        <v>0</v>
      </c>
      <c r="H42" s="47">
        <f t="shared" si="12"/>
        <v>0</v>
      </c>
      <c r="I42" s="24">
        <f t="shared" si="12"/>
        <v>0</v>
      </c>
      <c r="J42" s="24">
        <f t="shared" si="12"/>
        <v>0</v>
      </c>
      <c r="K42" s="50">
        <f t="shared" si="6"/>
        <v>0</v>
      </c>
      <c r="L42" s="5"/>
      <c r="M42" s="5"/>
      <c r="N42" s="5"/>
      <c r="AD42" s="2"/>
      <c r="AE42" s="2"/>
      <c r="AF42" s="2"/>
      <c r="AG42" s="2"/>
    </row>
    <row r="43" spans="1:33" ht="15" customHeight="1" x14ac:dyDescent="0.2">
      <c r="A43" s="10">
        <f t="shared" si="0"/>
        <v>39</v>
      </c>
      <c r="B43" s="347" t="s">
        <v>32</v>
      </c>
      <c r="C43" s="348"/>
      <c r="D43" s="348"/>
      <c r="E43" s="348"/>
      <c r="F43" s="348"/>
      <c r="G43" s="348"/>
      <c r="H43" s="348"/>
      <c r="I43" s="348"/>
      <c r="J43" s="348"/>
      <c r="K43" s="349"/>
      <c r="L43" s="5"/>
      <c r="M43" s="5"/>
      <c r="N43" s="5"/>
      <c r="AD43" s="2"/>
      <c r="AE43" s="2"/>
      <c r="AF43" s="2"/>
      <c r="AG43" s="2"/>
    </row>
    <row r="44" spans="1:33" x14ac:dyDescent="0.2">
      <c r="A44" s="10">
        <f t="shared" si="0"/>
        <v>40</v>
      </c>
      <c r="B44" s="45"/>
      <c r="C44" s="46"/>
      <c r="D44" s="47"/>
      <c r="E44" s="24"/>
      <c r="F44" s="24"/>
      <c r="G44" s="49">
        <f t="shared" si="5"/>
        <v>0</v>
      </c>
      <c r="H44" s="47">
        <f t="shared" ref="H44:J49" si="15">+D44</f>
        <v>0</v>
      </c>
      <c r="I44" s="24">
        <f t="shared" si="15"/>
        <v>0</v>
      </c>
      <c r="J44" s="24">
        <f t="shared" si="15"/>
        <v>0</v>
      </c>
      <c r="K44" s="50">
        <f t="shared" si="6"/>
        <v>0</v>
      </c>
      <c r="L44" s="5"/>
      <c r="M44" s="5"/>
      <c r="N44" s="5"/>
      <c r="AD44" s="2"/>
      <c r="AE44" s="2"/>
      <c r="AF44" s="2"/>
      <c r="AG44" s="2"/>
    </row>
    <row r="45" spans="1:33" x14ac:dyDescent="0.2">
      <c r="A45" s="10">
        <f t="shared" si="0"/>
        <v>41</v>
      </c>
      <c r="B45" s="45"/>
      <c r="C45" s="46"/>
      <c r="D45" s="47"/>
      <c r="E45" s="24"/>
      <c r="F45" s="24"/>
      <c r="G45" s="49">
        <f>+D45*F45</f>
        <v>0</v>
      </c>
      <c r="H45" s="47">
        <f t="shared" si="15"/>
        <v>0</v>
      </c>
      <c r="I45" s="24">
        <f t="shared" si="15"/>
        <v>0</v>
      </c>
      <c r="J45" s="24">
        <f t="shared" si="15"/>
        <v>0</v>
      </c>
      <c r="K45" s="50">
        <f>+H45*J45</f>
        <v>0</v>
      </c>
      <c r="L45" s="54"/>
      <c r="M45" s="54"/>
    </row>
    <row r="46" spans="1:33" x14ac:dyDescent="0.2">
      <c r="A46" s="10">
        <f t="shared" si="0"/>
        <v>42</v>
      </c>
      <c r="B46" s="45"/>
      <c r="C46" s="46"/>
      <c r="D46" s="47"/>
      <c r="E46" s="24"/>
      <c r="F46" s="24"/>
      <c r="G46" s="49">
        <f>+D46*F46</f>
        <v>0</v>
      </c>
      <c r="H46" s="47">
        <f t="shared" si="15"/>
        <v>0</v>
      </c>
      <c r="I46" s="24">
        <f t="shared" si="15"/>
        <v>0</v>
      </c>
      <c r="J46" s="24">
        <f t="shared" si="15"/>
        <v>0</v>
      </c>
      <c r="K46" s="50">
        <f>+H46*J46</f>
        <v>0</v>
      </c>
      <c r="L46" s="54"/>
      <c r="M46" s="54"/>
    </row>
    <row r="47" spans="1:33" x14ac:dyDescent="0.2">
      <c r="A47" s="10">
        <f t="shared" si="0"/>
        <v>43</v>
      </c>
      <c r="B47" s="45"/>
      <c r="C47" s="46"/>
      <c r="D47" s="47"/>
      <c r="E47" s="24"/>
      <c r="F47" s="24"/>
      <c r="G47" s="49">
        <f t="shared" si="5"/>
        <v>0</v>
      </c>
      <c r="H47" s="47">
        <f t="shared" si="15"/>
        <v>0</v>
      </c>
      <c r="I47" s="24">
        <f t="shared" si="15"/>
        <v>0</v>
      </c>
      <c r="J47" s="24">
        <f t="shared" si="15"/>
        <v>0</v>
      </c>
      <c r="K47" s="50">
        <f t="shared" si="6"/>
        <v>0</v>
      </c>
      <c r="L47" s="54"/>
      <c r="M47" s="54"/>
    </row>
    <row r="48" spans="1:33" x14ac:dyDescent="0.2">
      <c r="A48" s="10">
        <f t="shared" si="0"/>
        <v>44</v>
      </c>
      <c r="B48" s="45"/>
      <c r="C48" s="46"/>
      <c r="D48" s="47"/>
      <c r="E48" s="24"/>
      <c r="F48" s="24"/>
      <c r="G48" s="49">
        <f t="shared" si="5"/>
        <v>0</v>
      </c>
      <c r="H48" s="47">
        <f t="shared" si="15"/>
        <v>0</v>
      </c>
      <c r="I48" s="24">
        <f t="shared" si="15"/>
        <v>0</v>
      </c>
      <c r="J48" s="24">
        <f t="shared" si="15"/>
        <v>0</v>
      </c>
      <c r="K48" s="50">
        <f t="shared" si="6"/>
        <v>0</v>
      </c>
      <c r="L48" s="54"/>
      <c r="M48" s="54"/>
    </row>
    <row r="49" spans="1:13" x14ac:dyDescent="0.2">
      <c r="A49" s="10">
        <f t="shared" si="0"/>
        <v>45</v>
      </c>
      <c r="B49" s="45"/>
      <c r="C49" s="46"/>
      <c r="D49" s="47"/>
      <c r="E49" s="24"/>
      <c r="F49" s="24"/>
      <c r="G49" s="49">
        <f t="shared" si="5"/>
        <v>0</v>
      </c>
      <c r="H49" s="47">
        <f t="shared" si="15"/>
        <v>0</v>
      </c>
      <c r="I49" s="24">
        <f t="shared" si="15"/>
        <v>0</v>
      </c>
      <c r="J49" s="24">
        <f t="shared" si="15"/>
        <v>0</v>
      </c>
      <c r="K49" s="50">
        <f t="shared" si="6"/>
        <v>0</v>
      </c>
      <c r="L49" s="54"/>
      <c r="M49" s="54"/>
    </row>
    <row r="50" spans="1:13" ht="16.5" customHeight="1" x14ac:dyDescent="0.2">
      <c r="A50" s="10">
        <f t="shared" si="0"/>
        <v>46</v>
      </c>
      <c r="B50" s="347" t="s">
        <v>33</v>
      </c>
      <c r="C50" s="348"/>
      <c r="D50" s="348"/>
      <c r="E50" s="348"/>
      <c r="F50" s="348"/>
      <c r="G50" s="348"/>
      <c r="H50" s="348"/>
      <c r="I50" s="348"/>
      <c r="J50" s="348"/>
      <c r="K50" s="349"/>
    </row>
    <row r="51" spans="1:13" ht="16.5" customHeight="1" x14ac:dyDescent="0.2">
      <c r="A51" s="44">
        <f t="shared" si="0"/>
        <v>47</v>
      </c>
      <c r="B51" s="243" t="s">
        <v>34</v>
      </c>
      <c r="C51" s="244"/>
      <c r="D51" s="245"/>
      <c r="E51" s="48"/>
      <c r="F51" s="48"/>
      <c r="G51" s="246">
        <f>IF(D51&gt;0,D51*F51,F51)</f>
        <v>0</v>
      </c>
      <c r="H51" s="48">
        <f>+D51</f>
        <v>0</v>
      </c>
      <c r="I51" s="48">
        <f>+E51</f>
        <v>0</v>
      </c>
      <c r="J51" s="48">
        <f>+F51</f>
        <v>0</v>
      </c>
      <c r="K51" s="247">
        <f>IF(H51&gt;0,H51*J51,J51)</f>
        <v>0</v>
      </c>
    </row>
    <row r="52" spans="1:13" x14ac:dyDescent="0.2">
      <c r="A52" s="377">
        <v>2100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9"/>
    </row>
    <row r="53" spans="1:13" ht="18" customHeight="1" x14ac:dyDescent="0.2">
      <c r="A53" s="252">
        <f>A51+1</f>
        <v>48</v>
      </c>
      <c r="B53" s="371" t="s">
        <v>129</v>
      </c>
      <c r="C53" s="372"/>
      <c r="D53" s="372"/>
      <c r="E53" s="372"/>
      <c r="F53" s="373"/>
      <c r="G53" s="253">
        <f>SUM(G21:G51)</f>
        <v>0</v>
      </c>
      <c r="H53" s="374"/>
      <c r="I53" s="375"/>
      <c r="J53" s="376"/>
      <c r="K53" s="254">
        <f>SUM(K21:K51)</f>
        <v>0</v>
      </c>
    </row>
    <row r="54" spans="1:13" ht="18" customHeight="1" x14ac:dyDescent="0.2">
      <c r="A54" s="12">
        <f t="shared" si="0"/>
        <v>49</v>
      </c>
      <c r="B54" s="303" t="s">
        <v>132</v>
      </c>
      <c r="C54" s="304"/>
      <c r="D54" s="304"/>
      <c r="E54" s="304"/>
      <c r="F54" s="305"/>
      <c r="G54" s="306">
        <f>ROUNDDOWN(G53/A52,1)</f>
        <v>0</v>
      </c>
      <c r="H54" s="374"/>
      <c r="I54" s="375"/>
      <c r="J54" s="376"/>
      <c r="K54" s="307">
        <f>ROUNDDOWN(K53/A52,1)</f>
        <v>0</v>
      </c>
    </row>
    <row r="55" spans="1:13" ht="18" customHeight="1" x14ac:dyDescent="0.2">
      <c r="A55" s="248">
        <f t="shared" si="0"/>
        <v>50</v>
      </c>
      <c r="B55" s="290" t="s">
        <v>128</v>
      </c>
      <c r="C55" s="291"/>
      <c r="D55" s="291"/>
      <c r="E55" s="291"/>
      <c r="F55" s="387"/>
      <c r="G55" s="391"/>
      <c r="H55" s="301"/>
      <c r="I55" s="300"/>
      <c r="J55" s="387"/>
      <c r="K55" s="388"/>
    </row>
    <row r="56" spans="1:13" ht="18" customHeight="1" x14ac:dyDescent="0.2">
      <c r="A56" s="248">
        <f t="shared" si="0"/>
        <v>51</v>
      </c>
      <c r="B56" s="290" t="s">
        <v>131</v>
      </c>
      <c r="C56" s="291"/>
      <c r="D56" s="291"/>
      <c r="E56" s="291"/>
      <c r="F56" s="392">
        <f>SUM(G54*F55/100)</f>
        <v>0</v>
      </c>
      <c r="G56" s="393"/>
      <c r="H56" s="301"/>
      <c r="I56" s="299"/>
      <c r="J56" s="389">
        <f>SUM(K54*J55/100)</f>
        <v>0</v>
      </c>
      <c r="K56" s="390"/>
    </row>
    <row r="57" spans="1:13" s="5" customFormat="1" x14ac:dyDescent="0.2">
      <c r="D57" s="55"/>
      <c r="E57" s="55"/>
    </row>
    <row r="58" spans="1:13" ht="22.5" customHeight="1" x14ac:dyDescent="0.25">
      <c r="A58" s="251">
        <v>52</v>
      </c>
      <c r="B58" s="339" t="s">
        <v>130</v>
      </c>
      <c r="C58" s="340"/>
      <c r="D58" s="340"/>
      <c r="E58" s="340"/>
      <c r="F58" s="340"/>
      <c r="G58" s="340"/>
      <c r="H58" s="337" t="str">
        <f>IF(AND(F56&gt;1,J56&gt;=1),"nachgewiesen !",IF(OR(F56&gt;0.01,J56&gt;0.01),"nicht nachgewiesen !",""))</f>
        <v/>
      </c>
      <c r="I58" s="337"/>
      <c r="J58" s="337"/>
      <c r="K58" s="338"/>
    </row>
    <row r="59" spans="1:13" s="5" customFormat="1" x14ac:dyDescent="0.2"/>
    <row r="60" spans="1:13" s="5" customFormat="1" ht="12" customHeight="1" x14ac:dyDescent="0.2">
      <c r="D60" s="55"/>
      <c r="E60" s="55"/>
    </row>
    <row r="61" spans="1:13" s="5" customFormat="1" x14ac:dyDescent="0.2">
      <c r="D61" s="55"/>
      <c r="E61" s="55"/>
    </row>
    <row r="62" spans="1:13" s="5" customFormat="1" x14ac:dyDescent="0.2"/>
    <row r="63" spans="1:13" s="5" customFormat="1" x14ac:dyDescent="0.2"/>
    <row r="64" spans="1:13" s="5" customFormat="1" x14ac:dyDescent="0.2"/>
    <row r="65" spans="1:33" s="5" customFormat="1" x14ac:dyDescent="0.2">
      <c r="E65" s="242"/>
    </row>
    <row r="66" spans="1:33" s="5" customFormat="1" x14ac:dyDescent="0.2"/>
    <row r="67" spans="1:33" s="5" customFormat="1" x14ac:dyDescent="0.2"/>
    <row r="68" spans="1:33" s="5" customFormat="1" x14ac:dyDescent="0.2"/>
    <row r="69" spans="1:33" s="5" customFormat="1" x14ac:dyDescent="0.2"/>
    <row r="70" spans="1:33" ht="12.75" customHeight="1" x14ac:dyDescent="0.2">
      <c r="A70" s="56" t="s">
        <v>36</v>
      </c>
      <c r="B70" s="56"/>
      <c r="C70" s="56" t="s">
        <v>37</v>
      </c>
      <c r="D70" s="56"/>
      <c r="E70" s="56" t="s">
        <v>6</v>
      </c>
      <c r="F70" s="5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x14ac:dyDescent="0.2">
      <c r="A71" s="56" t="s">
        <v>38</v>
      </c>
      <c r="B71" s="56"/>
      <c r="C71" s="56" t="s">
        <v>39</v>
      </c>
      <c r="D71" s="56"/>
      <c r="E71" s="56" t="s">
        <v>40</v>
      </c>
      <c r="F71" s="56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x14ac:dyDescent="0.2">
      <c r="A72" s="56" t="s">
        <v>41</v>
      </c>
      <c r="B72" s="56"/>
      <c r="C72" s="56" t="s">
        <v>42</v>
      </c>
      <c r="D72" s="56"/>
      <c r="E72" s="56" t="s">
        <v>43</v>
      </c>
      <c r="F72" s="5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x14ac:dyDescent="0.2">
      <c r="A73" s="56" t="s">
        <v>44</v>
      </c>
      <c r="B73" s="56"/>
      <c r="C73" s="56"/>
      <c r="D73" s="56"/>
      <c r="E73" s="56" t="s">
        <v>45</v>
      </c>
      <c r="F73" s="56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x14ac:dyDescent="0.2">
      <c r="A74" s="56" t="s">
        <v>46</v>
      </c>
      <c r="B74" s="56"/>
      <c r="C74" s="56"/>
      <c r="D74" s="56"/>
      <c r="E74" s="56"/>
      <c r="F74" s="5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x14ac:dyDescent="0.2">
      <c r="A75" s="56" t="s">
        <v>47</v>
      </c>
      <c r="B75" s="56"/>
      <c r="C75" s="56"/>
      <c r="D75" s="56"/>
      <c r="E75" s="56"/>
      <c r="F75" s="5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x14ac:dyDescent="0.2"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x14ac:dyDescent="0.2"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x14ac:dyDescent="0.2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x14ac:dyDescent="0.2"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x14ac:dyDescent="0.2"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5:33" x14ac:dyDescent="0.2"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5:33" x14ac:dyDescent="0.2"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5:33" x14ac:dyDescent="0.2"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5:33" x14ac:dyDescent="0.2"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5:33" x14ac:dyDescent="0.2"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5:33" x14ac:dyDescent="0.2"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5:33" x14ac:dyDescent="0.2"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5:33" x14ac:dyDescent="0.2"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5:33" x14ac:dyDescent="0.2"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5:33" x14ac:dyDescent="0.2"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5:33" x14ac:dyDescent="0.2"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5:33" x14ac:dyDescent="0.2"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5:33" x14ac:dyDescent="0.2"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5:33" x14ac:dyDescent="0.2"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5:33" x14ac:dyDescent="0.2"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5:33" x14ac:dyDescent="0.2"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5:33" x14ac:dyDescent="0.2"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5:33" x14ac:dyDescent="0.2"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5:33" x14ac:dyDescent="0.2"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5:33" x14ac:dyDescent="0.2"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5:33" x14ac:dyDescent="0.2"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5:33" x14ac:dyDescent="0.2"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5:33" x14ac:dyDescent="0.2"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5:33" x14ac:dyDescent="0.2"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5:33" x14ac:dyDescent="0.2"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</sheetData>
  <sheetProtection password="CB92" sheet="1" objects="1" scenarios="1"/>
  <dataConsolidate/>
  <mergeCells count="31">
    <mergeCell ref="J55:K55"/>
    <mergeCell ref="J56:K56"/>
    <mergeCell ref="F55:G55"/>
    <mergeCell ref="F56:G56"/>
    <mergeCell ref="H54:J54"/>
    <mergeCell ref="A52:K52"/>
    <mergeCell ref="C5:E5"/>
    <mergeCell ref="F5:G5"/>
    <mergeCell ref="I5:J5"/>
    <mergeCell ref="C3:E3"/>
    <mergeCell ref="F3:G3"/>
    <mergeCell ref="C4:E4"/>
    <mergeCell ref="F4:G4"/>
    <mergeCell ref="I4:J4"/>
    <mergeCell ref="I3:J3"/>
    <mergeCell ref="H58:K58"/>
    <mergeCell ref="B58:G58"/>
    <mergeCell ref="A6:K6"/>
    <mergeCell ref="A18:K18"/>
    <mergeCell ref="B27:K27"/>
    <mergeCell ref="B35:K35"/>
    <mergeCell ref="E19:F19"/>
    <mergeCell ref="H19:K19"/>
    <mergeCell ref="B7:C8"/>
    <mergeCell ref="H8:K11"/>
    <mergeCell ref="H12:K12"/>
    <mergeCell ref="H13:K17"/>
    <mergeCell ref="B53:F53"/>
    <mergeCell ref="B43:K43"/>
    <mergeCell ref="B50:K50"/>
    <mergeCell ref="H53:J53"/>
  </mergeCells>
  <conditionalFormatting sqref="J56">
    <cfRule type="cellIs" dxfId="8" priority="4" operator="equal">
      <formula>0</formula>
    </cfRule>
    <cfRule type="cellIs" dxfId="7" priority="5" operator="lessThan">
      <formula>1</formula>
    </cfRule>
    <cfRule type="cellIs" dxfId="6" priority="8" operator="lessThan">
      <formula>1</formula>
    </cfRule>
  </conditionalFormatting>
  <conditionalFormatting sqref="H58">
    <cfRule type="containsText" dxfId="5" priority="6" operator="containsText" text="nicht nachgewiesen !">
      <formula>NOT(ISERROR(SEARCH("nicht nachgewiesen !",H58)))</formula>
    </cfRule>
  </conditionalFormatting>
  <conditionalFormatting sqref="F56">
    <cfRule type="cellIs" dxfId="4" priority="1" operator="equal">
      <formula>0</formula>
    </cfRule>
    <cfRule type="cellIs" dxfId="3" priority="2" operator="lessThan">
      <formula>1</formula>
    </cfRule>
    <cfRule type="cellIs" dxfId="2" priority="3" operator="lessThan">
      <formula>1</formula>
    </cfRule>
  </conditionalFormatting>
  <dataValidations xWindow="601" yWindow="728" count="9">
    <dataValidation allowBlank="1" showErrorMessage="1" promptTitle="Hinweis:" prompt="Die Angaben zu Bearbeiter und Antragsdatum sind von der Bewilligungsstelle einzutragen." sqref="H4"/>
    <dataValidation operator="equal" allowBlank="1" showInputMessage="1" showErrorMessage="1" sqref="F54"/>
    <dataValidation allowBlank="1" showInputMessage="1" showErrorMessage="1" prompt="Datums-eingabe (T.M.JJJJ) notwendig._x000a_" sqref="E7"/>
    <dataValidation allowBlank="1" showInputMessage="1" showErrorMessage="1" promptTitle="Hinweis:" prompt="Die Antragsnummer ist von der Bewilligungsstelle einzutragen (gleich der in der LBD vergebenen Antragsnummer)." sqref="K5"/>
    <dataValidation type="date" errorStyle="warning" allowBlank="1" showInputMessage="1" showErrorMessage="1" errorTitle="Hinweis" error="Der von Ihnen gewählte Entwicklungszeitraum ist nach den förderrechtlichen Bestimmungen nicht zulässig. Der zulässige Entwicklungszeitraum beträgt maximal 4 Jahre." prompt="Datums-eingabe (T.M.JJJJ) notwendig." sqref="G7">
      <formula1>E7</formula1>
      <formula2>E7+(4*365)</formula2>
    </dataValidation>
    <dataValidation allowBlank="1" showInputMessage="1" showErrorMessage="1" promptTitle="Hinweis:" prompt="Die Angaben zu Bearbeiter und Antragsdatum sind von der Bewilligungsstelle einzutragen." sqref="H5"/>
    <dataValidation allowBlank="1" showErrorMessage="1" sqref="D9"/>
    <dataValidation type="decimal" allowBlank="1" showInputMessage="1" showErrorMessage="1" errorTitle="Unternehmensanteil" error="Der Unternehmensanteil des Junglandwirtes muss mindestens 51 v.H. betragen !" prompt="Der Unternehmensanteil des Junglandwirtes muss mindestens 51 v.H. betragen !" sqref="J55 F55">
      <formula1>51</formula1>
      <formula2>100</formula2>
    </dataValidation>
    <dataValidation allowBlank="1" showInputMessage="1" showErrorMessage="1" prompt="Der eingegebene Wert ist durch Angabe der Datengrundlage in der KTBL Datensammlung in Spalte C21 zu belegen." sqref="F21"/>
  </dataValidations>
  <pageMargins left="0.51181102362204722" right="0.11811023622047245" top="0.78740157480314965" bottom="0.78740157480314965" header="0.31496062992125984" footer="0.31496062992125984"/>
  <pageSetup paperSize="9" scale="92" orientation="portrait" horizontalDpi="4294967295" verticalDpi="4294967295" r:id="rId1"/>
  <ignoredErrors>
    <ignoredError sqref="F10:G13 F15:G16 H21:J26 H34:J34 H39:J42 H44:J49 I29:J29 H36:J36 G7 I30:J30 H37:J37 H33 H30:H32 I31:J33 H38:J38 I51:J51 H51 I28:J28 H28:H29 F9:G9" unlockedFormula="1"/>
    <ignoredError sqref="F14:G14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9"/>
  <sheetViews>
    <sheetView showZeros="0" topLeftCell="A4" workbookViewId="0">
      <selection activeCell="K48" sqref="K48"/>
    </sheetView>
  </sheetViews>
  <sheetFormatPr baseColWidth="10" defaultRowHeight="15" x14ac:dyDescent="0.25"/>
  <cols>
    <col min="1" max="1" width="2.7109375" style="132" customWidth="1"/>
    <col min="2" max="3" width="2.7109375" customWidth="1"/>
    <col min="4" max="4" width="30.7109375" customWidth="1"/>
    <col min="5" max="5" width="10.42578125" customWidth="1"/>
    <col min="6" max="6" width="10.140625" style="65" customWidth="1"/>
    <col min="7" max="7" width="10" style="65" customWidth="1"/>
    <col min="8" max="9" width="10.140625" style="65" customWidth="1"/>
    <col min="10" max="58" width="11.42578125" style="60" customWidth="1"/>
  </cols>
  <sheetData>
    <row r="1" spans="1:254" ht="15.75" thickBot="1" x14ac:dyDescent="0.3">
      <c r="A1" s="1" t="s">
        <v>133</v>
      </c>
      <c r="D1" s="57"/>
      <c r="E1" s="57"/>
      <c r="F1" s="58"/>
      <c r="G1" s="58"/>
      <c r="H1" s="58"/>
      <c r="I1" s="59"/>
    </row>
    <row r="2" spans="1:254" ht="12.6" customHeight="1" x14ac:dyDescent="0.25">
      <c r="A2" s="61"/>
      <c r="B2" s="62"/>
      <c r="C2" s="62"/>
      <c r="D2" s="62"/>
      <c r="E2" s="62"/>
      <c r="F2" s="63"/>
      <c r="G2" s="63"/>
      <c r="H2" s="63"/>
      <c r="I2" s="64"/>
    </row>
    <row r="3" spans="1:254" ht="12.6" customHeight="1" x14ac:dyDescent="0.25">
      <c r="A3" s="473" t="str">
        <f>CONCATENATE("Antagsteller: ",Arbeitszeitberechnung!C3)</f>
        <v xml:space="preserve">Antagsteller: </v>
      </c>
      <c r="B3" s="474"/>
      <c r="C3" s="474"/>
      <c r="D3" s="474"/>
      <c r="E3" s="317"/>
      <c r="F3" s="66"/>
      <c r="G3" s="475"/>
      <c r="H3" s="475"/>
      <c r="I3" s="476"/>
    </row>
    <row r="4" spans="1:254" ht="12.6" customHeight="1" x14ac:dyDescent="0.25">
      <c r="A4" s="477">
        <f>+Arbeitszeitberechnung!I3</f>
        <v>0</v>
      </c>
      <c r="B4" s="478"/>
      <c r="C4" s="478"/>
      <c r="D4" s="478"/>
      <c r="E4" s="314"/>
      <c r="F4" s="67"/>
      <c r="G4" s="68"/>
      <c r="H4" s="68"/>
      <c r="I4" s="69"/>
    </row>
    <row r="5" spans="1:254" ht="17.25" customHeight="1" x14ac:dyDescent="0.25">
      <c r="A5" s="70">
        <v>1</v>
      </c>
      <c r="B5" s="71"/>
      <c r="C5" s="71"/>
      <c r="D5" s="72"/>
      <c r="E5" s="331" t="s">
        <v>182</v>
      </c>
      <c r="F5" s="332" t="s">
        <v>186</v>
      </c>
      <c r="G5" s="260" t="s">
        <v>48</v>
      </c>
      <c r="H5" s="73" t="s">
        <v>184</v>
      </c>
      <c r="I5" s="74" t="s">
        <v>185</v>
      </c>
    </row>
    <row r="6" spans="1:254" s="80" customFormat="1" ht="14.25" customHeight="1" x14ac:dyDescent="0.25">
      <c r="A6" s="75">
        <f t="shared" ref="A6:A57" si="0">A5+1</f>
        <v>2</v>
      </c>
      <c r="B6" s="76"/>
      <c r="C6" s="76"/>
      <c r="D6" s="77"/>
      <c r="E6" s="76"/>
      <c r="F6" s="479"/>
      <c r="G6" s="479"/>
      <c r="H6" s="479"/>
      <c r="I6" s="480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ht="13.5" customHeight="1" x14ac:dyDescent="0.25">
      <c r="A7" s="75">
        <f t="shared" si="0"/>
        <v>3</v>
      </c>
      <c r="B7" s="481" t="s">
        <v>50</v>
      </c>
      <c r="C7" s="484" t="s">
        <v>150</v>
      </c>
      <c r="D7" s="485"/>
      <c r="E7" s="315">
        <v>2099</v>
      </c>
      <c r="F7" s="81"/>
      <c r="G7" s="261"/>
      <c r="H7" s="82">
        <f t="shared" ref="H7:H27" si="1">+F7+G7</f>
        <v>0</v>
      </c>
      <c r="I7" s="83"/>
    </row>
    <row r="8" spans="1:254" ht="13.5" customHeight="1" x14ac:dyDescent="0.25">
      <c r="A8" s="75">
        <f t="shared" si="0"/>
        <v>4</v>
      </c>
      <c r="B8" s="482"/>
      <c r="C8" s="465" t="s">
        <v>51</v>
      </c>
      <c r="D8" s="466"/>
      <c r="E8" s="318"/>
      <c r="F8" s="84"/>
      <c r="G8" s="262"/>
      <c r="H8" s="85">
        <f t="shared" si="1"/>
        <v>0</v>
      </c>
      <c r="I8" s="86"/>
    </row>
    <row r="9" spans="1:254" ht="13.5" customHeight="1" x14ac:dyDescent="0.25">
      <c r="A9" s="75">
        <f t="shared" si="0"/>
        <v>5</v>
      </c>
      <c r="B9" s="482"/>
      <c r="C9" s="486" t="s">
        <v>151</v>
      </c>
      <c r="D9" s="487"/>
      <c r="E9" s="316">
        <v>2199</v>
      </c>
      <c r="F9" s="84"/>
      <c r="G9" s="262"/>
      <c r="H9" s="85">
        <f t="shared" si="1"/>
        <v>0</v>
      </c>
      <c r="I9" s="86"/>
    </row>
    <row r="10" spans="1:254" ht="13.5" customHeight="1" x14ac:dyDescent="0.25">
      <c r="A10" s="75">
        <f t="shared" si="0"/>
        <v>6</v>
      </c>
      <c r="B10" s="482"/>
      <c r="C10" s="465" t="s">
        <v>51</v>
      </c>
      <c r="D10" s="466"/>
      <c r="E10" s="318"/>
      <c r="F10" s="84"/>
      <c r="G10" s="262"/>
      <c r="H10" s="85">
        <f t="shared" si="1"/>
        <v>0</v>
      </c>
      <c r="I10" s="86"/>
    </row>
    <row r="11" spans="1:254" ht="13.5" customHeight="1" x14ac:dyDescent="0.25">
      <c r="A11" s="75">
        <f t="shared" si="0"/>
        <v>7</v>
      </c>
      <c r="B11" s="482"/>
      <c r="C11" s="486" t="s">
        <v>152</v>
      </c>
      <c r="D11" s="487"/>
      <c r="E11" s="316">
        <v>2337</v>
      </c>
      <c r="F11" s="84"/>
      <c r="G11" s="262"/>
      <c r="H11" s="85">
        <f t="shared" si="1"/>
        <v>0</v>
      </c>
      <c r="I11" s="86"/>
    </row>
    <row r="12" spans="1:254" ht="13.5" customHeight="1" x14ac:dyDescent="0.25">
      <c r="A12" s="75">
        <f t="shared" si="0"/>
        <v>8</v>
      </c>
      <c r="B12" s="482"/>
      <c r="C12" s="465" t="s">
        <v>51</v>
      </c>
      <c r="D12" s="466"/>
      <c r="E12" s="318"/>
      <c r="F12" s="84"/>
      <c r="G12" s="262"/>
      <c r="H12" s="85">
        <f t="shared" si="1"/>
        <v>0</v>
      </c>
      <c r="I12" s="86"/>
    </row>
    <row r="13" spans="1:254" ht="13.5" customHeight="1" x14ac:dyDescent="0.25">
      <c r="A13" s="75">
        <f t="shared" si="0"/>
        <v>9</v>
      </c>
      <c r="B13" s="482"/>
      <c r="C13" s="467" t="s">
        <v>153</v>
      </c>
      <c r="D13" s="468"/>
      <c r="E13" s="316">
        <v>2339</v>
      </c>
      <c r="F13" s="280">
        <f>SUM(F7,F9,F11)</f>
        <v>0</v>
      </c>
      <c r="G13" s="280">
        <f>SUM(G7,G9,G11)</f>
        <v>0</v>
      </c>
      <c r="H13" s="281">
        <f t="shared" si="1"/>
        <v>0</v>
      </c>
      <c r="I13" s="87"/>
    </row>
    <row r="14" spans="1:254" ht="13.5" customHeight="1" x14ac:dyDescent="0.25">
      <c r="A14" s="75">
        <f t="shared" si="0"/>
        <v>10</v>
      </c>
      <c r="B14" s="482"/>
      <c r="C14" s="467" t="s">
        <v>154</v>
      </c>
      <c r="D14" s="468"/>
      <c r="E14" s="316" t="s">
        <v>138</v>
      </c>
      <c r="F14" s="84"/>
      <c r="G14" s="262"/>
      <c r="H14" s="85">
        <f t="shared" si="1"/>
        <v>0</v>
      </c>
      <c r="I14" s="86"/>
    </row>
    <row r="15" spans="1:254" ht="13.5" customHeight="1" x14ac:dyDescent="0.25">
      <c r="A15" s="75">
        <f t="shared" si="0"/>
        <v>11</v>
      </c>
      <c r="B15" s="482"/>
      <c r="C15" s="469" t="s">
        <v>155</v>
      </c>
      <c r="D15" s="470"/>
      <c r="E15" s="271">
        <v>2349</v>
      </c>
      <c r="F15" s="84"/>
      <c r="G15" s="262"/>
      <c r="H15" s="85">
        <f t="shared" si="1"/>
        <v>0</v>
      </c>
      <c r="I15" s="86"/>
    </row>
    <row r="16" spans="1:254" ht="13.5" customHeight="1" x14ac:dyDescent="0.25">
      <c r="A16" s="75">
        <f t="shared" si="0"/>
        <v>12</v>
      </c>
      <c r="B16" s="482"/>
      <c r="C16" s="467" t="s">
        <v>156</v>
      </c>
      <c r="D16" s="468"/>
      <c r="E16" s="316">
        <v>2498</v>
      </c>
      <c r="F16" s="84"/>
      <c r="G16" s="262"/>
      <c r="H16" s="85">
        <f t="shared" si="1"/>
        <v>0</v>
      </c>
      <c r="I16" s="86"/>
    </row>
    <row r="17" spans="1:9" ht="13.5" customHeight="1" x14ac:dyDescent="0.25">
      <c r="A17" s="75">
        <f t="shared" si="0"/>
        <v>13</v>
      </c>
      <c r="B17" s="483"/>
      <c r="C17" s="471" t="s">
        <v>157</v>
      </c>
      <c r="D17" s="472"/>
      <c r="E17" s="319">
        <v>2449</v>
      </c>
      <c r="F17" s="88"/>
      <c r="G17" s="263"/>
      <c r="H17" s="85">
        <f t="shared" si="1"/>
        <v>0</v>
      </c>
      <c r="I17" s="89"/>
    </row>
    <row r="18" spans="1:9" ht="13.5" customHeight="1" x14ac:dyDescent="0.25">
      <c r="A18" s="75">
        <f t="shared" si="0"/>
        <v>14</v>
      </c>
      <c r="B18" s="450" t="s">
        <v>52</v>
      </c>
      <c r="C18" s="453" t="s">
        <v>158</v>
      </c>
      <c r="D18" s="454"/>
      <c r="E18" s="313">
        <v>2789</v>
      </c>
      <c r="F18" s="84"/>
      <c r="G18" s="264"/>
      <c r="H18" s="85">
        <f t="shared" si="1"/>
        <v>0</v>
      </c>
      <c r="I18" s="86"/>
    </row>
    <row r="19" spans="1:9" ht="13.5" customHeight="1" x14ac:dyDescent="0.25">
      <c r="A19" s="75">
        <f t="shared" si="0"/>
        <v>15</v>
      </c>
      <c r="B19" s="451"/>
      <c r="C19" s="455" t="s">
        <v>159</v>
      </c>
      <c r="D19" s="456"/>
      <c r="E19" s="313">
        <v>2729</v>
      </c>
      <c r="F19" s="84"/>
      <c r="G19" s="262"/>
      <c r="H19" s="85">
        <f t="shared" si="1"/>
        <v>0</v>
      </c>
      <c r="I19" s="86"/>
    </row>
    <row r="20" spans="1:9" ht="13.5" customHeight="1" x14ac:dyDescent="0.25">
      <c r="A20" s="75">
        <f t="shared" si="0"/>
        <v>16</v>
      </c>
      <c r="B20" s="451"/>
      <c r="C20" s="457" t="s">
        <v>160</v>
      </c>
      <c r="D20" s="458"/>
      <c r="E20" s="313">
        <v>2799</v>
      </c>
      <c r="F20" s="84"/>
      <c r="G20" s="262"/>
      <c r="H20" s="85">
        <f t="shared" si="1"/>
        <v>0</v>
      </c>
      <c r="I20" s="283">
        <f>+H20+Zielkalkulation!J37</f>
        <v>0</v>
      </c>
    </row>
    <row r="21" spans="1:9" ht="13.5" customHeight="1" x14ac:dyDescent="0.25">
      <c r="A21" s="75">
        <f t="shared" si="0"/>
        <v>17</v>
      </c>
      <c r="B21" s="451"/>
      <c r="C21" s="457" t="s">
        <v>187</v>
      </c>
      <c r="D21" s="458"/>
      <c r="E21" s="313">
        <v>2809</v>
      </c>
      <c r="F21" s="84"/>
      <c r="G21" s="262"/>
      <c r="H21" s="85">
        <f t="shared" si="1"/>
        <v>0</v>
      </c>
      <c r="I21" s="283">
        <f>+H21+SUM(Zielkalkulation!G46:G52)</f>
        <v>0</v>
      </c>
    </row>
    <row r="22" spans="1:9" ht="13.5" customHeight="1" x14ac:dyDescent="0.25">
      <c r="A22" s="75">
        <f t="shared" si="0"/>
        <v>18</v>
      </c>
      <c r="B22" s="451"/>
      <c r="C22" s="459" t="s">
        <v>161</v>
      </c>
      <c r="D22" s="460"/>
      <c r="E22" s="312">
        <v>2800</v>
      </c>
      <c r="F22" s="84"/>
      <c r="G22" s="262"/>
      <c r="H22" s="85">
        <f t="shared" si="1"/>
        <v>0</v>
      </c>
      <c r="I22" s="87"/>
    </row>
    <row r="23" spans="1:9" ht="13.5" customHeight="1" x14ac:dyDescent="0.25">
      <c r="A23" s="75">
        <f t="shared" si="0"/>
        <v>19</v>
      </c>
      <c r="B23" s="451"/>
      <c r="C23" s="455" t="s">
        <v>162</v>
      </c>
      <c r="D23" s="456"/>
      <c r="E23" s="313">
        <v>2801</v>
      </c>
      <c r="F23" s="84"/>
      <c r="G23" s="262"/>
      <c r="H23" s="85">
        <f t="shared" si="1"/>
        <v>0</v>
      </c>
      <c r="I23" s="87"/>
    </row>
    <row r="24" spans="1:9" ht="13.5" customHeight="1" x14ac:dyDescent="0.25">
      <c r="A24" s="75">
        <f t="shared" si="0"/>
        <v>20</v>
      </c>
      <c r="B24" s="451"/>
      <c r="C24" s="457" t="s">
        <v>163</v>
      </c>
      <c r="D24" s="458"/>
      <c r="E24" s="313">
        <v>2897</v>
      </c>
      <c r="F24" s="84"/>
      <c r="G24" s="262"/>
      <c r="H24" s="85">
        <f t="shared" si="1"/>
        <v>0</v>
      </c>
      <c r="I24" s="87"/>
    </row>
    <row r="25" spans="1:9" ht="13.5" customHeight="1" x14ac:dyDescent="0.25">
      <c r="A25" s="75">
        <f t="shared" si="0"/>
        <v>21</v>
      </c>
      <c r="B25" s="451"/>
      <c r="C25" s="461" t="s">
        <v>164</v>
      </c>
      <c r="D25" s="462"/>
      <c r="E25" s="313">
        <v>2813</v>
      </c>
      <c r="F25" s="84"/>
      <c r="G25" s="262"/>
      <c r="H25" s="85">
        <f t="shared" si="1"/>
        <v>0</v>
      </c>
      <c r="I25" s="283">
        <f>+H25+SUM(Zielkalkulation!I46:I522)</f>
        <v>0</v>
      </c>
    </row>
    <row r="26" spans="1:9" ht="13.5" customHeight="1" x14ac:dyDescent="0.25">
      <c r="A26" s="75">
        <f t="shared" si="0"/>
        <v>22</v>
      </c>
      <c r="B26" s="451"/>
      <c r="C26" s="463" t="s">
        <v>165</v>
      </c>
      <c r="D26" s="464"/>
      <c r="E26" s="313">
        <v>2840</v>
      </c>
      <c r="F26" s="84"/>
      <c r="G26" s="262"/>
      <c r="H26" s="85">
        <f t="shared" si="1"/>
        <v>0</v>
      </c>
      <c r="I26" s="87"/>
    </row>
    <row r="27" spans="1:9" ht="13.5" customHeight="1" x14ac:dyDescent="0.25">
      <c r="A27" s="75">
        <f t="shared" si="0"/>
        <v>23</v>
      </c>
      <c r="B27" s="452"/>
      <c r="C27" s="444" t="s">
        <v>166</v>
      </c>
      <c r="D27" s="445"/>
      <c r="E27" s="320">
        <v>2842</v>
      </c>
      <c r="F27" s="88"/>
      <c r="G27" s="262"/>
      <c r="H27" s="85">
        <f t="shared" si="1"/>
        <v>0</v>
      </c>
      <c r="I27" s="87"/>
    </row>
    <row r="28" spans="1:9" ht="13.5" customHeight="1" x14ac:dyDescent="0.25">
      <c r="A28" s="75">
        <v>24</v>
      </c>
      <c r="B28" s="92" t="s">
        <v>53</v>
      </c>
      <c r="C28" s="446" t="s">
        <v>167</v>
      </c>
      <c r="D28" s="447"/>
      <c r="E28" s="323">
        <v>2899</v>
      </c>
      <c r="F28" s="93">
        <f>(SUM(F13+F14+F15+F16))-F18-F20-F21-F24</f>
        <v>0</v>
      </c>
      <c r="G28" s="93"/>
      <c r="H28" s="95">
        <f>(SUM(H13+H14+H15+H16))-H18-H20-H21-H24</f>
        <v>0</v>
      </c>
      <c r="I28" s="96"/>
    </row>
    <row r="29" spans="1:9" ht="13.5" customHeight="1" x14ac:dyDescent="0.25">
      <c r="A29" s="75">
        <v>25</v>
      </c>
      <c r="B29" s="97" t="s">
        <v>54</v>
      </c>
      <c r="C29" s="446" t="s">
        <v>168</v>
      </c>
      <c r="D29" s="447"/>
      <c r="E29" s="324">
        <v>2918</v>
      </c>
      <c r="F29" s="98"/>
      <c r="G29" s="265"/>
      <c r="H29" s="99">
        <f>F29+G29</f>
        <v>0</v>
      </c>
      <c r="I29" s="100"/>
    </row>
    <row r="30" spans="1:9" ht="13.5" customHeight="1" x14ac:dyDescent="0.25">
      <c r="A30" s="75">
        <v>26</v>
      </c>
      <c r="B30" s="101" t="s">
        <v>35</v>
      </c>
      <c r="C30" s="448" t="s">
        <v>169</v>
      </c>
      <c r="D30" s="449"/>
      <c r="E30" s="311">
        <v>2914</v>
      </c>
      <c r="F30" s="98"/>
      <c r="G30" s="272"/>
      <c r="H30" s="99">
        <f>F30+G30</f>
        <v>0</v>
      </c>
      <c r="I30" s="284">
        <f>+H30+Zielkalkulation!J53</f>
        <v>0</v>
      </c>
    </row>
    <row r="31" spans="1:9" ht="13.5" customHeight="1" x14ac:dyDescent="0.25">
      <c r="A31" s="75">
        <v>27</v>
      </c>
      <c r="B31" s="439" t="s">
        <v>170</v>
      </c>
      <c r="C31" s="440"/>
      <c r="D31" s="441"/>
      <c r="E31" s="324">
        <v>2919</v>
      </c>
      <c r="F31" s="102">
        <f>F28+F29</f>
        <v>0</v>
      </c>
      <c r="G31" s="102"/>
      <c r="H31" s="103">
        <f>+H28+H29</f>
        <v>0</v>
      </c>
      <c r="I31" s="104"/>
    </row>
    <row r="32" spans="1:9" ht="13.5" customHeight="1" x14ac:dyDescent="0.25">
      <c r="A32" s="75">
        <v>28</v>
      </c>
      <c r="B32" s="105" t="s">
        <v>55</v>
      </c>
      <c r="C32" s="106" t="s">
        <v>176</v>
      </c>
      <c r="D32" s="107"/>
      <c r="E32" s="324">
        <v>2929</v>
      </c>
      <c r="F32" s="98"/>
      <c r="G32" s="265"/>
      <c r="H32" s="99">
        <f>+F32+G32</f>
        <v>0</v>
      </c>
      <c r="I32" s="87"/>
    </row>
    <row r="33" spans="1:9" ht="13.5" customHeight="1" x14ac:dyDescent="0.25">
      <c r="A33" s="75">
        <f t="shared" si="0"/>
        <v>29</v>
      </c>
      <c r="B33" s="105" t="s">
        <v>35</v>
      </c>
      <c r="C33" s="446" t="s">
        <v>188</v>
      </c>
      <c r="D33" s="447"/>
      <c r="E33" s="324" t="s">
        <v>139</v>
      </c>
      <c r="F33" s="98"/>
      <c r="G33" s="265"/>
      <c r="H33" s="99">
        <f>+F33+G33</f>
        <v>0</v>
      </c>
      <c r="I33" s="87"/>
    </row>
    <row r="34" spans="1:9" ht="13.5" customHeight="1" x14ac:dyDescent="0.25">
      <c r="A34" s="75">
        <f t="shared" si="0"/>
        <v>30</v>
      </c>
      <c r="B34" s="439" t="s">
        <v>171</v>
      </c>
      <c r="C34" s="440"/>
      <c r="D34" s="441"/>
      <c r="E34" s="324">
        <v>2959</v>
      </c>
      <c r="F34" s="102">
        <f>F31+F32-F33</f>
        <v>0</v>
      </c>
      <c r="G34" s="102"/>
      <c r="H34" s="99">
        <f>H31+H32-H33</f>
        <v>0</v>
      </c>
      <c r="I34" s="91"/>
    </row>
    <row r="35" spans="1:9" ht="13.5" customHeight="1" x14ac:dyDescent="0.25">
      <c r="A35" s="75">
        <f t="shared" si="0"/>
        <v>31</v>
      </c>
      <c r="B35" s="108" t="s">
        <v>35</v>
      </c>
      <c r="C35" s="442" t="s">
        <v>172</v>
      </c>
      <c r="D35" s="443"/>
      <c r="E35" s="308" t="s">
        <v>140</v>
      </c>
      <c r="F35" s="84"/>
      <c r="G35" s="266"/>
      <c r="H35" s="110">
        <f t="shared" ref="H35:H42" si="2">+F35+G35</f>
        <v>0</v>
      </c>
      <c r="I35" s="87"/>
    </row>
    <row r="36" spans="1:9" ht="13.5" customHeight="1" x14ac:dyDescent="0.25">
      <c r="A36" s="75">
        <f t="shared" si="0"/>
        <v>32</v>
      </c>
      <c r="B36" s="111" t="s">
        <v>54</v>
      </c>
      <c r="C36" s="423" t="s">
        <v>173</v>
      </c>
      <c r="D36" s="424"/>
      <c r="E36" s="308" t="s">
        <v>141</v>
      </c>
      <c r="F36" s="84"/>
      <c r="G36" s="266"/>
      <c r="H36" s="239">
        <f t="shared" si="2"/>
        <v>0</v>
      </c>
      <c r="I36" s="87"/>
    </row>
    <row r="37" spans="1:9" ht="13.5" customHeight="1" x14ac:dyDescent="0.25">
      <c r="A37" s="75">
        <f t="shared" si="0"/>
        <v>33</v>
      </c>
      <c r="B37" s="111" t="s">
        <v>35</v>
      </c>
      <c r="C37" s="423" t="s">
        <v>174</v>
      </c>
      <c r="D37" s="424"/>
      <c r="E37" s="308" t="s">
        <v>142</v>
      </c>
      <c r="F37" s="84"/>
      <c r="G37" s="266"/>
      <c r="H37" s="239">
        <f t="shared" si="2"/>
        <v>0</v>
      </c>
      <c r="I37" s="87"/>
    </row>
    <row r="38" spans="1:9" ht="13.5" customHeight="1" x14ac:dyDescent="0.25">
      <c r="A38" s="75">
        <f t="shared" si="0"/>
        <v>34</v>
      </c>
      <c r="B38" s="111" t="s">
        <v>54</v>
      </c>
      <c r="C38" s="423" t="s">
        <v>175</v>
      </c>
      <c r="D38" s="424"/>
      <c r="E38" s="308" t="s">
        <v>143</v>
      </c>
      <c r="F38" s="84"/>
      <c r="G38" s="266"/>
      <c r="H38" s="239">
        <f t="shared" si="2"/>
        <v>0</v>
      </c>
      <c r="I38" s="87"/>
    </row>
    <row r="39" spans="1:9" ht="13.5" customHeight="1" x14ac:dyDescent="0.25">
      <c r="A39" s="75">
        <f t="shared" si="0"/>
        <v>35</v>
      </c>
      <c r="B39" s="111" t="s">
        <v>35</v>
      </c>
      <c r="C39" s="423" t="s">
        <v>176</v>
      </c>
      <c r="D39" s="424"/>
      <c r="E39" s="308" t="s">
        <v>144</v>
      </c>
      <c r="F39" s="85">
        <f>+F32</f>
        <v>0</v>
      </c>
      <c r="G39" s="110">
        <f>+G32</f>
        <v>0</v>
      </c>
      <c r="H39" s="239">
        <f t="shared" si="2"/>
        <v>0</v>
      </c>
      <c r="I39" s="87"/>
    </row>
    <row r="40" spans="1:9" ht="13.5" customHeight="1" x14ac:dyDescent="0.25">
      <c r="A40" s="75">
        <f t="shared" si="0"/>
        <v>36</v>
      </c>
      <c r="B40" s="111" t="s">
        <v>54</v>
      </c>
      <c r="C40" s="423" t="s">
        <v>56</v>
      </c>
      <c r="D40" s="424"/>
      <c r="E40" s="308"/>
      <c r="F40" s="84"/>
      <c r="G40" s="266"/>
      <c r="H40" s="239">
        <f t="shared" si="2"/>
        <v>0</v>
      </c>
      <c r="I40" s="87"/>
    </row>
    <row r="41" spans="1:9" ht="13.5" customHeight="1" x14ac:dyDescent="0.25">
      <c r="A41" s="75">
        <f t="shared" si="0"/>
        <v>37</v>
      </c>
      <c r="B41" s="111" t="s">
        <v>35</v>
      </c>
      <c r="C41" s="425" t="s">
        <v>57</v>
      </c>
      <c r="D41" s="426"/>
      <c r="E41" s="321"/>
      <c r="F41" s="84"/>
      <c r="G41" s="266"/>
      <c r="H41" s="239">
        <f t="shared" si="2"/>
        <v>0</v>
      </c>
      <c r="I41" s="87"/>
    </row>
    <row r="42" spans="1:9" ht="13.5" customHeight="1" x14ac:dyDescent="0.25">
      <c r="A42" s="75">
        <f t="shared" si="0"/>
        <v>38</v>
      </c>
      <c r="B42" s="111" t="s">
        <v>54</v>
      </c>
      <c r="C42" s="427" t="s">
        <v>58</v>
      </c>
      <c r="D42" s="428"/>
      <c r="E42" s="322"/>
      <c r="F42" s="84"/>
      <c r="G42" s="266"/>
      <c r="H42" s="239">
        <f t="shared" si="2"/>
        <v>0</v>
      </c>
      <c r="I42" s="87"/>
    </row>
    <row r="43" spans="1:9" ht="13.5" customHeight="1" x14ac:dyDescent="0.25">
      <c r="A43" s="75">
        <f t="shared" si="0"/>
        <v>39</v>
      </c>
      <c r="B43" s="113" t="s">
        <v>53</v>
      </c>
      <c r="C43" s="429" t="s">
        <v>59</v>
      </c>
      <c r="D43" s="430"/>
      <c r="E43" s="325"/>
      <c r="F43" s="94">
        <f>+F34-F35+F36-F37+F38-F39+F40+-F41+F42</f>
        <v>0</v>
      </c>
      <c r="G43" s="93"/>
      <c r="H43" s="278">
        <f>+H34-H35+H36-H37+H38-H39+H40+-H41+H42</f>
        <v>0</v>
      </c>
      <c r="I43" s="279">
        <f>+Zielkalkulation!J59</f>
        <v>0</v>
      </c>
    </row>
    <row r="44" spans="1:9" ht="13.5" customHeight="1" x14ac:dyDescent="0.25">
      <c r="A44" s="75">
        <f t="shared" si="0"/>
        <v>40</v>
      </c>
      <c r="B44" s="114" t="s">
        <v>60</v>
      </c>
      <c r="C44" s="114"/>
      <c r="D44" s="115"/>
      <c r="E44" s="326"/>
      <c r="F44" s="98"/>
      <c r="G44" s="267"/>
      <c r="H44" s="273">
        <f>+F44+G44</f>
        <v>0</v>
      </c>
      <c r="I44" s="255"/>
    </row>
    <row r="45" spans="1:9" ht="13.5" customHeight="1" x14ac:dyDescent="0.25">
      <c r="A45" s="75">
        <f t="shared" si="0"/>
        <v>41</v>
      </c>
      <c r="B45" s="116" t="s">
        <v>35</v>
      </c>
      <c r="C45" s="419" t="s">
        <v>61</v>
      </c>
      <c r="D45" s="420"/>
      <c r="E45" s="309"/>
      <c r="F45" s="433"/>
      <c r="G45" s="435"/>
      <c r="H45" s="437">
        <f>+F45+G45</f>
        <v>0</v>
      </c>
      <c r="I45" s="421"/>
    </row>
    <row r="46" spans="1:9" ht="13.5" customHeight="1" x14ac:dyDescent="0.25">
      <c r="A46" s="75">
        <f t="shared" si="0"/>
        <v>42</v>
      </c>
      <c r="B46" s="117"/>
      <c r="C46" s="431" t="s">
        <v>62</v>
      </c>
      <c r="D46" s="432"/>
      <c r="E46" s="310"/>
      <c r="F46" s="434"/>
      <c r="G46" s="436"/>
      <c r="H46" s="438"/>
      <c r="I46" s="422"/>
    </row>
    <row r="47" spans="1:9" ht="13.5" customHeight="1" x14ac:dyDescent="0.25">
      <c r="A47" s="75">
        <f t="shared" si="0"/>
        <v>43</v>
      </c>
      <c r="B47" s="117" t="s">
        <v>35</v>
      </c>
      <c r="C47" s="412" t="s">
        <v>63</v>
      </c>
      <c r="D47" s="413"/>
      <c r="E47" s="308"/>
      <c r="F47" s="84"/>
      <c r="G47" s="266"/>
      <c r="H47" s="110">
        <f>+F47+G47</f>
        <v>0</v>
      </c>
      <c r="I47" s="118"/>
    </row>
    <row r="48" spans="1:9" ht="13.5" customHeight="1" x14ac:dyDescent="0.25">
      <c r="A48" s="75">
        <f t="shared" si="0"/>
        <v>44</v>
      </c>
      <c r="B48" s="119" t="s">
        <v>53</v>
      </c>
      <c r="C48" s="414" t="s">
        <v>64</v>
      </c>
      <c r="D48" s="415"/>
      <c r="E48" s="327"/>
      <c r="F48" s="120">
        <f>F44-F45-F47</f>
        <v>0</v>
      </c>
      <c r="G48" s="93"/>
      <c r="H48" s="95">
        <f>H44-H45-H47</f>
        <v>0</v>
      </c>
      <c r="I48" s="121">
        <f>+H48</f>
        <v>0</v>
      </c>
    </row>
    <row r="49" spans="1:9" ht="13.5" customHeight="1" x14ac:dyDescent="0.25">
      <c r="A49" s="75">
        <f t="shared" si="0"/>
        <v>45</v>
      </c>
      <c r="B49" s="416" t="s">
        <v>65</v>
      </c>
      <c r="C49" s="417"/>
      <c r="D49" s="418"/>
      <c r="E49" s="311"/>
      <c r="F49" s="98"/>
      <c r="G49" s="265"/>
      <c r="H49" s="99">
        <f>+F49+G49</f>
        <v>0</v>
      </c>
      <c r="I49" s="122"/>
    </row>
    <row r="50" spans="1:9" ht="13.5" customHeight="1" x14ac:dyDescent="0.25">
      <c r="A50" s="75">
        <f t="shared" si="0"/>
        <v>46</v>
      </c>
      <c r="B50" s="123" t="s">
        <v>35</v>
      </c>
      <c r="C50" s="419" t="s">
        <v>66</v>
      </c>
      <c r="D50" s="420"/>
      <c r="E50" s="308"/>
      <c r="F50" s="84"/>
      <c r="G50" s="266"/>
      <c r="H50" s="110">
        <f>+F50+G50</f>
        <v>0</v>
      </c>
      <c r="I50" s="118"/>
    </row>
    <row r="51" spans="1:9" ht="13.5" customHeight="1" x14ac:dyDescent="0.25">
      <c r="A51" s="75">
        <f t="shared" si="0"/>
        <v>47</v>
      </c>
      <c r="B51" s="124" t="s">
        <v>53</v>
      </c>
      <c r="C51" s="414" t="s">
        <v>67</v>
      </c>
      <c r="D51" s="415"/>
      <c r="E51" s="327"/>
      <c r="F51" s="120">
        <f t="shared" ref="F51:H51" si="3">F49-F50</f>
        <v>0</v>
      </c>
      <c r="G51" s="93"/>
      <c r="H51" s="274">
        <f t="shared" si="3"/>
        <v>0</v>
      </c>
      <c r="I51" s="276">
        <f>+H51</f>
        <v>0</v>
      </c>
    </row>
    <row r="52" spans="1:9" ht="13.5" customHeight="1" x14ac:dyDescent="0.25">
      <c r="A52" s="75">
        <f t="shared" si="0"/>
        <v>48</v>
      </c>
      <c r="B52" s="395" t="s">
        <v>68</v>
      </c>
      <c r="C52" s="396"/>
      <c r="D52" s="397"/>
      <c r="E52" s="328"/>
      <c r="F52" s="94">
        <f t="shared" ref="F52:I52" si="4">F43-F48+F51</f>
        <v>0</v>
      </c>
      <c r="G52" s="93"/>
      <c r="H52" s="278">
        <f>H43-H48+H51</f>
        <v>0</v>
      </c>
      <c r="I52" s="278">
        <f t="shared" si="4"/>
        <v>0</v>
      </c>
    </row>
    <row r="53" spans="1:9" ht="13.5" customHeight="1" x14ac:dyDescent="0.25">
      <c r="A53" s="75">
        <f t="shared" si="0"/>
        <v>49</v>
      </c>
      <c r="B53" s="256"/>
      <c r="C53" s="256"/>
      <c r="D53" s="257"/>
      <c r="E53" s="329"/>
      <c r="F53" s="258"/>
      <c r="G53" s="259"/>
      <c r="H53" s="275"/>
      <c r="I53" s="277"/>
    </row>
    <row r="54" spans="1:9" ht="12.75" customHeight="1" x14ac:dyDescent="0.25">
      <c r="A54" s="75">
        <f t="shared" si="0"/>
        <v>50</v>
      </c>
      <c r="B54" s="398" t="s">
        <v>69</v>
      </c>
      <c r="C54" s="401" t="s">
        <v>177</v>
      </c>
      <c r="D54" s="402"/>
      <c r="E54" s="309" t="s">
        <v>145</v>
      </c>
      <c r="F54" s="90"/>
      <c r="G54" s="268"/>
      <c r="H54" s="126">
        <f>+G54+F54</f>
        <v>0</v>
      </c>
      <c r="I54" s="403"/>
    </row>
    <row r="55" spans="1:9" ht="13.5" customHeight="1" x14ac:dyDescent="0.25">
      <c r="A55" s="75">
        <f t="shared" si="0"/>
        <v>51</v>
      </c>
      <c r="B55" s="399"/>
      <c r="C55" s="406" t="s">
        <v>178</v>
      </c>
      <c r="D55" s="407"/>
      <c r="E55" s="308" t="s">
        <v>146</v>
      </c>
      <c r="F55" s="84"/>
      <c r="G55" s="269"/>
      <c r="H55" s="127">
        <f>+G55+F55</f>
        <v>0</v>
      </c>
      <c r="I55" s="404"/>
    </row>
    <row r="56" spans="1:9" ht="13.5" customHeight="1" x14ac:dyDescent="0.25">
      <c r="A56" s="75">
        <f t="shared" si="0"/>
        <v>52</v>
      </c>
      <c r="B56" s="399"/>
      <c r="C56" s="408" t="s">
        <v>179</v>
      </c>
      <c r="D56" s="409"/>
      <c r="E56" s="308" t="s">
        <v>147</v>
      </c>
      <c r="F56" s="84"/>
      <c r="G56" s="269"/>
      <c r="H56" s="127">
        <f>+G56+F56</f>
        <v>0</v>
      </c>
      <c r="I56" s="404"/>
    </row>
    <row r="57" spans="1:9" ht="12.75" customHeight="1" x14ac:dyDescent="0.25">
      <c r="A57" s="75">
        <f t="shared" si="0"/>
        <v>53</v>
      </c>
      <c r="B57" s="399"/>
      <c r="C57" s="406" t="s">
        <v>180</v>
      </c>
      <c r="D57" s="407"/>
      <c r="E57" s="308" t="s">
        <v>148</v>
      </c>
      <c r="F57" s="84"/>
      <c r="G57" s="269"/>
      <c r="H57" s="127">
        <f>+G57+F57</f>
        <v>0</v>
      </c>
      <c r="I57" s="404"/>
    </row>
    <row r="58" spans="1:9" ht="13.5" customHeight="1" thickBot="1" x14ac:dyDescent="0.3">
      <c r="A58" s="128">
        <f t="shared" ref="A58" si="5">A57+1</f>
        <v>54</v>
      </c>
      <c r="B58" s="400"/>
      <c r="C58" s="410" t="s">
        <v>181</v>
      </c>
      <c r="D58" s="411"/>
      <c r="E58" s="330" t="s">
        <v>149</v>
      </c>
      <c r="F58" s="129"/>
      <c r="G58" s="270"/>
      <c r="H58" s="130">
        <f>+G58+F58</f>
        <v>0</v>
      </c>
      <c r="I58" s="405"/>
    </row>
    <row r="59" spans="1:9" ht="6.75" customHeight="1" x14ac:dyDescent="0.25">
      <c r="A59" s="60"/>
      <c r="B59" s="60"/>
      <c r="C59" s="60"/>
      <c r="D59" s="60"/>
      <c r="E59" s="60"/>
      <c r="F59" s="131"/>
      <c r="G59" s="131"/>
      <c r="H59" s="131"/>
      <c r="I59" s="131"/>
    </row>
    <row r="60" spans="1:9" ht="15.75" x14ac:dyDescent="0.25">
      <c r="A60" s="60"/>
      <c r="B60" s="60"/>
      <c r="C60" s="60"/>
      <c r="D60" s="394" t="s">
        <v>183</v>
      </c>
      <c r="E60" s="394"/>
      <c r="F60" s="394"/>
      <c r="G60" s="394"/>
      <c r="H60" s="394"/>
      <c r="I60" s="131"/>
    </row>
    <row r="61" spans="1:9" x14ac:dyDescent="0.25">
      <c r="A61" s="60"/>
      <c r="B61" s="60"/>
      <c r="C61" s="60"/>
      <c r="D61" s="60"/>
      <c r="E61" s="60"/>
      <c r="F61" s="131"/>
      <c r="G61" s="131"/>
      <c r="H61" s="131"/>
      <c r="I61" s="131"/>
    </row>
    <row r="62" spans="1:9" x14ac:dyDescent="0.25">
      <c r="A62" s="60"/>
      <c r="B62" s="60"/>
      <c r="C62" s="60"/>
      <c r="D62" s="240"/>
      <c r="E62" s="240"/>
      <c r="F62" s="131"/>
      <c r="G62" s="131"/>
      <c r="H62" s="131"/>
      <c r="I62" s="131"/>
    </row>
    <row r="63" spans="1:9" x14ac:dyDescent="0.25">
      <c r="A63" s="60"/>
      <c r="B63" s="60"/>
      <c r="C63" s="60"/>
      <c r="D63" s="60"/>
      <c r="E63" s="60"/>
      <c r="F63" s="131"/>
      <c r="G63" s="131"/>
      <c r="H63" s="131"/>
      <c r="I63" s="131"/>
    </row>
    <row r="64" spans="1:9" x14ac:dyDescent="0.25">
      <c r="A64" s="60"/>
      <c r="B64" s="60"/>
      <c r="C64" s="60"/>
      <c r="D64" s="60"/>
      <c r="E64" s="60"/>
      <c r="F64" s="131"/>
      <c r="G64" s="131"/>
      <c r="H64" s="131"/>
      <c r="I64" s="131"/>
    </row>
    <row r="65" spans="1:9" x14ac:dyDescent="0.25">
      <c r="A65" s="60"/>
      <c r="B65" s="60"/>
      <c r="C65" s="60"/>
      <c r="D65" s="60"/>
      <c r="E65" s="60"/>
      <c r="F65" s="131"/>
      <c r="G65" s="131"/>
      <c r="H65" s="131"/>
      <c r="I65" s="131"/>
    </row>
    <row r="66" spans="1:9" x14ac:dyDescent="0.25">
      <c r="A66" s="60"/>
      <c r="B66" s="60"/>
      <c r="C66" s="60"/>
      <c r="D66" s="60"/>
      <c r="E66" s="60"/>
      <c r="F66" s="131"/>
      <c r="G66" s="131"/>
      <c r="H66" s="131"/>
      <c r="I66" s="131"/>
    </row>
    <row r="67" spans="1:9" x14ac:dyDescent="0.25">
      <c r="A67" s="60"/>
      <c r="B67" s="60"/>
      <c r="C67" s="60"/>
      <c r="D67" s="60"/>
      <c r="E67" s="60"/>
      <c r="F67" s="131"/>
      <c r="G67" s="131"/>
      <c r="H67" s="131"/>
      <c r="I67" s="131"/>
    </row>
    <row r="68" spans="1:9" x14ac:dyDescent="0.25">
      <c r="A68" s="60"/>
      <c r="B68" s="60"/>
      <c r="C68" s="60"/>
      <c r="D68" s="60"/>
      <c r="E68" s="60"/>
      <c r="F68" s="131"/>
      <c r="G68" s="131"/>
      <c r="H68" s="131"/>
      <c r="I68" s="131"/>
    </row>
    <row r="69" spans="1:9" x14ac:dyDescent="0.25">
      <c r="A69" s="60"/>
      <c r="B69" s="60"/>
      <c r="C69" s="60"/>
      <c r="D69" s="60"/>
      <c r="E69" s="60"/>
      <c r="F69" s="131"/>
      <c r="G69" s="131"/>
      <c r="H69" s="131"/>
      <c r="I69" s="131"/>
    </row>
    <row r="70" spans="1:9" x14ac:dyDescent="0.25">
      <c r="A70" s="60"/>
      <c r="B70" s="60"/>
      <c r="C70" s="60"/>
      <c r="D70" s="60"/>
      <c r="E70" s="60"/>
      <c r="F70" s="131"/>
      <c r="G70" s="131"/>
      <c r="H70" s="131"/>
      <c r="I70" s="131"/>
    </row>
    <row r="71" spans="1:9" x14ac:dyDescent="0.25">
      <c r="A71" s="60"/>
      <c r="B71" s="60"/>
      <c r="C71" s="60"/>
      <c r="D71" s="60"/>
      <c r="E71" s="60"/>
      <c r="F71" s="131"/>
      <c r="G71" s="131"/>
      <c r="H71" s="131"/>
      <c r="I71" s="131"/>
    </row>
    <row r="72" spans="1:9" x14ac:dyDescent="0.25">
      <c r="A72" s="60"/>
      <c r="B72" s="60"/>
      <c r="C72" s="60"/>
      <c r="D72" s="60"/>
      <c r="E72" s="60"/>
      <c r="F72" s="131"/>
      <c r="G72" s="131"/>
      <c r="H72" s="131"/>
      <c r="I72" s="131"/>
    </row>
    <row r="73" spans="1:9" x14ac:dyDescent="0.25">
      <c r="A73" s="60"/>
      <c r="B73" s="60"/>
      <c r="C73" s="60"/>
      <c r="D73" s="60"/>
      <c r="E73" s="60"/>
      <c r="F73" s="131"/>
      <c r="G73" s="131"/>
      <c r="H73" s="131"/>
      <c r="I73" s="131"/>
    </row>
    <row r="74" spans="1:9" x14ac:dyDescent="0.25">
      <c r="A74" s="60"/>
      <c r="B74" s="60"/>
      <c r="C74" s="60"/>
      <c r="D74" s="60"/>
      <c r="E74" s="60"/>
      <c r="F74" s="131"/>
      <c r="G74" s="131"/>
      <c r="H74" s="131"/>
      <c r="I74" s="131"/>
    </row>
    <row r="75" spans="1:9" x14ac:dyDescent="0.25">
      <c r="A75" s="60"/>
      <c r="B75" s="60"/>
      <c r="C75" s="60"/>
      <c r="D75" s="60"/>
      <c r="E75" s="60"/>
      <c r="F75" s="131"/>
      <c r="G75" s="131"/>
      <c r="H75" s="131"/>
      <c r="I75" s="131"/>
    </row>
    <row r="76" spans="1:9" s="60" customFormat="1" x14ac:dyDescent="0.25">
      <c r="F76" s="131"/>
      <c r="G76" s="131"/>
      <c r="H76" s="131"/>
      <c r="I76" s="131"/>
    </row>
    <row r="77" spans="1:9" s="60" customFormat="1" x14ac:dyDescent="0.25">
      <c r="F77" s="131"/>
      <c r="G77" s="131"/>
      <c r="H77" s="131"/>
      <c r="I77" s="131"/>
    </row>
    <row r="78" spans="1:9" s="60" customFormat="1" x14ac:dyDescent="0.25">
      <c r="F78" s="131"/>
      <c r="G78" s="131"/>
      <c r="H78" s="131"/>
      <c r="I78" s="131"/>
    </row>
    <row r="79" spans="1:9" s="60" customFormat="1" x14ac:dyDescent="0.25">
      <c r="F79" s="131"/>
      <c r="G79" s="131"/>
      <c r="H79" s="131"/>
      <c r="I79" s="131"/>
    </row>
    <row r="80" spans="1:9" s="60" customFormat="1" x14ac:dyDescent="0.25">
      <c r="F80" s="131"/>
      <c r="G80" s="131"/>
      <c r="H80" s="131"/>
      <c r="I80" s="131"/>
    </row>
    <row r="81" spans="1:9" s="60" customFormat="1" x14ac:dyDescent="0.25">
      <c r="F81" s="131"/>
      <c r="G81" s="131"/>
      <c r="H81" s="131"/>
      <c r="I81" s="131"/>
    </row>
    <row r="82" spans="1:9" s="60" customFormat="1" x14ac:dyDescent="0.25">
      <c r="F82" s="131"/>
      <c r="G82" s="131"/>
      <c r="H82" s="131"/>
      <c r="I82" s="131"/>
    </row>
    <row r="83" spans="1:9" s="60" customFormat="1" x14ac:dyDescent="0.25">
      <c r="F83" s="131"/>
      <c r="G83" s="131"/>
      <c r="H83" s="131"/>
      <c r="I83" s="131"/>
    </row>
    <row r="84" spans="1:9" s="60" customFormat="1" x14ac:dyDescent="0.25">
      <c r="F84" s="131"/>
      <c r="G84" s="131"/>
      <c r="H84" s="131"/>
      <c r="I84" s="131"/>
    </row>
    <row r="85" spans="1:9" s="60" customFormat="1" x14ac:dyDescent="0.25">
      <c r="F85" s="131"/>
      <c r="G85" s="131"/>
      <c r="H85" s="131"/>
      <c r="I85" s="131"/>
    </row>
    <row r="86" spans="1:9" s="60" customFormat="1" x14ac:dyDescent="0.25">
      <c r="F86" s="131"/>
      <c r="G86" s="131"/>
      <c r="H86" s="131"/>
      <c r="I86" s="131"/>
    </row>
    <row r="87" spans="1:9" s="60" customFormat="1" x14ac:dyDescent="0.25">
      <c r="F87" s="131"/>
      <c r="G87" s="131"/>
      <c r="H87" s="131"/>
      <c r="I87" s="131"/>
    </row>
    <row r="88" spans="1:9" s="60" customFormat="1" x14ac:dyDescent="0.25">
      <c r="F88" s="131"/>
      <c r="G88" s="131"/>
      <c r="H88" s="131"/>
      <c r="I88" s="131"/>
    </row>
    <row r="89" spans="1:9" s="60" customFormat="1" x14ac:dyDescent="0.25">
      <c r="F89" s="131"/>
      <c r="G89" s="131"/>
      <c r="H89" s="131"/>
      <c r="I89" s="131"/>
    </row>
    <row r="90" spans="1:9" s="60" customFormat="1" x14ac:dyDescent="0.25">
      <c r="F90" s="131"/>
      <c r="G90" s="131"/>
      <c r="H90" s="131"/>
      <c r="I90" s="131"/>
    </row>
    <row r="91" spans="1:9" s="60" customFormat="1" x14ac:dyDescent="0.25">
      <c r="F91" s="131"/>
      <c r="G91" s="131"/>
      <c r="H91" s="131"/>
      <c r="I91" s="131"/>
    </row>
    <row r="92" spans="1:9" x14ac:dyDescent="0.25">
      <c r="A92" s="60"/>
      <c r="B92" s="60"/>
      <c r="C92" s="60"/>
      <c r="D92" s="60"/>
      <c r="E92" s="60"/>
      <c r="F92" s="131"/>
      <c r="G92" s="131"/>
      <c r="H92" s="131"/>
      <c r="I92" s="131"/>
    </row>
    <row r="93" spans="1:9" x14ac:dyDescent="0.25">
      <c r="A93" s="60"/>
      <c r="B93" s="60"/>
      <c r="C93" s="60"/>
      <c r="D93" s="60"/>
      <c r="E93" s="60"/>
      <c r="F93" s="131"/>
      <c r="G93" s="131"/>
      <c r="H93" s="131"/>
      <c r="I93" s="131"/>
    </row>
    <row r="94" spans="1:9" x14ac:dyDescent="0.25">
      <c r="A94" s="60"/>
      <c r="B94" s="60"/>
      <c r="C94" s="60"/>
      <c r="D94" s="60"/>
      <c r="E94" s="60"/>
      <c r="F94" s="131"/>
      <c r="G94" s="131"/>
      <c r="H94" s="131"/>
      <c r="I94" s="131"/>
    </row>
    <row r="95" spans="1:9" x14ac:dyDescent="0.25">
      <c r="A95" s="60"/>
      <c r="B95" s="60"/>
      <c r="C95" s="60"/>
      <c r="D95" s="60"/>
      <c r="E95" s="60"/>
      <c r="F95" s="131"/>
      <c r="G95" s="131"/>
      <c r="H95" s="131"/>
      <c r="I95" s="131"/>
    </row>
    <row r="96" spans="1:9" x14ac:dyDescent="0.25">
      <c r="A96" s="60"/>
      <c r="B96" s="60"/>
      <c r="C96" s="60"/>
      <c r="D96" s="60"/>
      <c r="E96" s="60"/>
      <c r="F96" s="131"/>
      <c r="G96" s="131"/>
      <c r="H96" s="131"/>
      <c r="I96" s="131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</sheetData>
  <sheetProtection password="CB92" sheet="1" objects="1" scenarios="1"/>
  <mergeCells count="62">
    <mergeCell ref="A3:D3"/>
    <mergeCell ref="G3:I3"/>
    <mergeCell ref="A4:D4"/>
    <mergeCell ref="F6:I6"/>
    <mergeCell ref="B7:B17"/>
    <mergeCell ref="C7:D7"/>
    <mergeCell ref="C8:D8"/>
    <mergeCell ref="C9:D9"/>
    <mergeCell ref="C10:D10"/>
    <mergeCell ref="C11:D11"/>
    <mergeCell ref="C26:D26"/>
    <mergeCell ref="C12:D12"/>
    <mergeCell ref="C13:D13"/>
    <mergeCell ref="C14:D14"/>
    <mergeCell ref="C15:D15"/>
    <mergeCell ref="C16:D16"/>
    <mergeCell ref="C17:D17"/>
    <mergeCell ref="C39:D39"/>
    <mergeCell ref="C27:D27"/>
    <mergeCell ref="C28:D28"/>
    <mergeCell ref="C29:D29"/>
    <mergeCell ref="C30:D30"/>
    <mergeCell ref="B31:D31"/>
    <mergeCell ref="C33:D33"/>
    <mergeCell ref="B18:B27"/>
    <mergeCell ref="C18:D18"/>
    <mergeCell ref="C19:D19"/>
    <mergeCell ref="C20:D20"/>
    <mergeCell ref="C21:D21"/>
    <mergeCell ref="C22:D22"/>
    <mergeCell ref="C23:D23"/>
    <mergeCell ref="C24:D24"/>
    <mergeCell ref="C25:D25"/>
    <mergeCell ref="B34:D34"/>
    <mergeCell ref="C35:D35"/>
    <mergeCell ref="C36:D36"/>
    <mergeCell ref="C37:D37"/>
    <mergeCell ref="C38:D38"/>
    <mergeCell ref="I45:I46"/>
    <mergeCell ref="C40:D40"/>
    <mergeCell ref="C41:D41"/>
    <mergeCell ref="C42:D42"/>
    <mergeCell ref="C43:D43"/>
    <mergeCell ref="C45:D45"/>
    <mergeCell ref="C46:D46"/>
    <mergeCell ref="F45:F46"/>
    <mergeCell ref="G45:G46"/>
    <mergeCell ref="H45:H46"/>
    <mergeCell ref="C47:D47"/>
    <mergeCell ref="C48:D48"/>
    <mergeCell ref="B49:D49"/>
    <mergeCell ref="C50:D50"/>
    <mergeCell ref="C51:D51"/>
    <mergeCell ref="D60:H60"/>
    <mergeCell ref="B52:D52"/>
    <mergeCell ref="B54:B58"/>
    <mergeCell ref="C54:D54"/>
    <mergeCell ref="I54:I58"/>
    <mergeCell ref="C55:D55"/>
    <mergeCell ref="C56:D56"/>
    <mergeCell ref="C57:D57"/>
    <mergeCell ref="C58:D58"/>
  </mergeCells>
  <pageMargins left="0.7" right="0.7" top="0.78740157499999996" bottom="0.78740157499999996" header="0.3" footer="0.3"/>
  <pageSetup paperSize="9" orientation="portrait" horizontalDpi="4294967295" verticalDpi="4294967295" r:id="rId1"/>
  <ignoredErrors>
    <ignoredError sqref="F13:G13 H54:H58 I51 I48" unlockedFormula="1"/>
    <ignoredError sqref="H34 H48 H43" formula="1"/>
    <ignoredError sqref="E35:E36 E54 E56 E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0"/>
  <sheetViews>
    <sheetView showZeros="0" workbookViewId="0">
      <selection activeCell="B5" sqref="B5:D5"/>
    </sheetView>
  </sheetViews>
  <sheetFormatPr baseColWidth="10" defaultColWidth="11.42578125" defaultRowHeight="15" x14ac:dyDescent="0.25"/>
  <cols>
    <col min="1" max="1" width="2.7109375" style="132" customWidth="1"/>
    <col min="2" max="2" width="2.85546875" customWidth="1"/>
    <col min="3" max="3" width="2.7109375" customWidth="1"/>
    <col min="4" max="4" width="26.7109375" customWidth="1"/>
    <col min="5" max="5" width="10.85546875" customWidth="1"/>
    <col min="6" max="6" width="10.28515625" customWidth="1"/>
    <col min="7" max="7" width="11.140625" customWidth="1"/>
    <col min="8" max="9" width="10.28515625" customWidth="1"/>
    <col min="10" max="10" width="12.5703125" style="65" customWidth="1"/>
    <col min="11" max="11" width="16" style="136" customWidth="1"/>
    <col min="12" max="12" width="8" style="136" customWidth="1"/>
    <col min="13" max="13" width="8.5703125" style="136" customWidth="1"/>
    <col min="14" max="35" width="11.42578125" style="137"/>
    <col min="36" max="16384" width="11.42578125" style="136"/>
  </cols>
  <sheetData>
    <row r="1" spans="1:14" ht="15.75" thickBot="1" x14ac:dyDescent="0.3">
      <c r="A1" s="1" t="s">
        <v>134</v>
      </c>
      <c r="D1" s="57"/>
      <c r="E1" s="133"/>
      <c r="F1" s="57"/>
      <c r="G1" s="134"/>
      <c r="H1" s="134"/>
      <c r="I1" s="134"/>
      <c r="J1" s="135"/>
    </row>
    <row r="2" spans="1:14" x14ac:dyDescent="0.25">
      <c r="A2" s="61"/>
      <c r="B2" s="62"/>
      <c r="C2" s="62"/>
      <c r="D2" s="138" t="s">
        <v>70</v>
      </c>
      <c r="E2" s="138"/>
      <c r="F2" s="62"/>
      <c r="G2" s="139"/>
      <c r="H2" s="139"/>
      <c r="I2" s="139"/>
      <c r="J2" s="140"/>
    </row>
    <row r="3" spans="1:14" x14ac:dyDescent="0.25">
      <c r="A3" s="542" t="str">
        <f>CONCATENATE("Antragsteller: ",Arbeitszeitberechnung!C3)</f>
        <v xml:space="preserve">Antragsteller: </v>
      </c>
      <c r="B3" s="543"/>
      <c r="C3" s="543"/>
      <c r="D3" s="543"/>
      <c r="E3" s="543"/>
      <c r="F3" s="543"/>
      <c r="G3" s="544"/>
      <c r="H3" s="545"/>
      <c r="I3" s="545"/>
      <c r="J3" s="546"/>
    </row>
    <row r="4" spans="1:14" ht="12.75" x14ac:dyDescent="0.2">
      <c r="A4" s="477">
        <f>+Arbeitszeitberechnung!I3</f>
        <v>0</v>
      </c>
      <c r="B4" s="478"/>
      <c r="C4" s="478"/>
      <c r="D4" s="478"/>
      <c r="E4" s="478"/>
      <c r="F4" s="478"/>
      <c r="G4" s="141"/>
      <c r="H4" s="141"/>
      <c r="I4" s="141"/>
      <c r="J4" s="142"/>
      <c r="K4" s="176"/>
      <c r="L4" s="176"/>
      <c r="M4" s="176"/>
    </row>
    <row r="5" spans="1:14" ht="22.5" customHeight="1" x14ac:dyDescent="0.2">
      <c r="A5" s="70">
        <v>1</v>
      </c>
      <c r="B5" s="547" t="s">
        <v>71</v>
      </c>
      <c r="C5" s="548"/>
      <c r="D5" s="548"/>
      <c r="E5" s="143"/>
      <c r="F5" s="143"/>
      <c r="G5" s="144"/>
      <c r="H5" s="144"/>
      <c r="I5" s="144"/>
      <c r="J5" s="145">
        <f>+Wirtschaftlichkeit!H43</f>
        <v>0</v>
      </c>
      <c r="K5" s="176"/>
      <c r="L5" s="176"/>
      <c r="M5" s="176"/>
      <c r="N5" s="5"/>
    </row>
    <row r="6" spans="1:14" ht="12.75" customHeight="1" x14ac:dyDescent="0.2">
      <c r="A6" s="146">
        <f>+A5+1</f>
        <v>2</v>
      </c>
      <c r="B6" s="147"/>
      <c r="C6" s="148"/>
      <c r="D6" s="148"/>
      <c r="E6" s="144"/>
      <c r="F6" s="149" t="s">
        <v>10</v>
      </c>
      <c r="G6" s="549" t="s">
        <v>11</v>
      </c>
      <c r="H6" s="550"/>
      <c r="I6" s="551"/>
      <c r="J6" s="150"/>
      <c r="K6" s="176"/>
      <c r="L6" s="176"/>
      <c r="M6" s="176"/>
      <c r="N6" s="5"/>
    </row>
    <row r="7" spans="1:14" ht="33.75" customHeight="1" x14ac:dyDescent="0.2">
      <c r="A7" s="151">
        <f t="shared" ref="A7:A59" si="0">+A6+1</f>
        <v>3</v>
      </c>
      <c r="B7" s="552" t="s">
        <v>72</v>
      </c>
      <c r="C7" s="553"/>
      <c r="D7" s="554"/>
      <c r="E7" s="152" t="s">
        <v>73</v>
      </c>
      <c r="F7" s="153" t="s">
        <v>74</v>
      </c>
      <c r="G7" s="152" t="s">
        <v>75</v>
      </c>
      <c r="H7" s="153" t="s">
        <v>76</v>
      </c>
      <c r="I7" s="152" t="s">
        <v>77</v>
      </c>
      <c r="J7" s="154" t="s">
        <v>78</v>
      </c>
      <c r="K7" s="177"/>
      <c r="L7" s="177"/>
      <c r="M7" s="177"/>
      <c r="N7" s="5"/>
    </row>
    <row r="8" spans="1:14" x14ac:dyDescent="0.25">
      <c r="A8" s="75">
        <f t="shared" si="0"/>
        <v>4</v>
      </c>
      <c r="B8" s="155"/>
      <c r="C8" s="156"/>
      <c r="D8" s="157"/>
      <c r="E8" s="158" t="s">
        <v>79</v>
      </c>
      <c r="F8" s="158" t="s">
        <v>80</v>
      </c>
      <c r="G8" s="158" t="s">
        <v>81</v>
      </c>
      <c r="H8" s="158" t="s">
        <v>82</v>
      </c>
      <c r="I8" s="158" t="s">
        <v>82</v>
      </c>
      <c r="J8" s="159" t="s">
        <v>49</v>
      </c>
      <c r="K8" s="177"/>
      <c r="L8" s="177"/>
      <c r="M8" s="177"/>
      <c r="N8" s="5"/>
    </row>
    <row r="9" spans="1:14" ht="13.5" customHeight="1" x14ac:dyDescent="0.2">
      <c r="A9" s="75">
        <f t="shared" si="0"/>
        <v>5</v>
      </c>
      <c r="B9" s="510" t="s">
        <v>83</v>
      </c>
      <c r="C9" s="541"/>
      <c r="D9" s="541"/>
      <c r="E9" s="84"/>
      <c r="F9" s="160"/>
      <c r="G9" s="160"/>
      <c r="H9" s="84"/>
      <c r="I9" s="84"/>
      <c r="J9" s="161">
        <f>+G9*I9</f>
        <v>0</v>
      </c>
      <c r="K9" s="177"/>
      <c r="L9" s="177"/>
      <c r="M9" s="177"/>
      <c r="N9" s="5"/>
    </row>
    <row r="10" spans="1:14" ht="12" x14ac:dyDescent="0.2">
      <c r="A10" s="75">
        <f t="shared" si="0"/>
        <v>6</v>
      </c>
      <c r="B10" s="497"/>
      <c r="C10" s="527"/>
      <c r="D10" s="527"/>
      <c r="E10" s="84"/>
      <c r="F10" s="160"/>
      <c r="G10" s="160"/>
      <c r="H10" s="84"/>
      <c r="I10" s="84"/>
      <c r="J10" s="161">
        <f t="shared" ref="J10:J30" si="1">+G10*I10</f>
        <v>0</v>
      </c>
      <c r="K10" s="2"/>
      <c r="L10" s="2"/>
      <c r="M10" s="2"/>
      <c r="N10" s="5"/>
    </row>
    <row r="11" spans="1:14" ht="12" x14ac:dyDescent="0.2">
      <c r="A11" s="75">
        <f t="shared" si="0"/>
        <v>7</v>
      </c>
      <c r="B11" s="497"/>
      <c r="C11" s="527"/>
      <c r="D11" s="527"/>
      <c r="E11" s="84"/>
      <c r="F11" s="160"/>
      <c r="G11" s="160"/>
      <c r="H11" s="84"/>
      <c r="I11" s="84"/>
      <c r="J11" s="161">
        <f t="shared" si="1"/>
        <v>0</v>
      </c>
      <c r="K11" s="2"/>
      <c r="L11" s="2"/>
      <c r="M11" s="2"/>
      <c r="N11" s="5"/>
    </row>
    <row r="12" spans="1:14" ht="12" x14ac:dyDescent="0.2">
      <c r="A12" s="75">
        <f t="shared" si="0"/>
        <v>8</v>
      </c>
      <c r="B12" s="497"/>
      <c r="C12" s="527"/>
      <c r="D12" s="527"/>
      <c r="E12" s="84"/>
      <c r="F12" s="160"/>
      <c r="G12" s="160"/>
      <c r="H12" s="84"/>
      <c r="I12" s="84"/>
      <c r="J12" s="161">
        <f t="shared" si="1"/>
        <v>0</v>
      </c>
      <c r="K12" s="2"/>
      <c r="L12" s="2"/>
      <c r="M12" s="2"/>
      <c r="N12" s="5"/>
    </row>
    <row r="13" spans="1:14" ht="12" x14ac:dyDescent="0.2">
      <c r="A13" s="75">
        <f t="shared" si="0"/>
        <v>9</v>
      </c>
      <c r="B13" s="497"/>
      <c r="C13" s="527"/>
      <c r="D13" s="527"/>
      <c r="E13" s="84"/>
      <c r="F13" s="160"/>
      <c r="G13" s="160"/>
      <c r="H13" s="84"/>
      <c r="I13" s="84"/>
      <c r="J13" s="161">
        <f t="shared" si="1"/>
        <v>0</v>
      </c>
      <c r="K13" s="2"/>
      <c r="L13" s="2"/>
      <c r="M13" s="2"/>
      <c r="N13" s="5"/>
    </row>
    <row r="14" spans="1:14" ht="12" x14ac:dyDescent="0.2">
      <c r="A14" s="75">
        <f t="shared" si="0"/>
        <v>10</v>
      </c>
      <c r="B14" s="497"/>
      <c r="C14" s="527"/>
      <c r="D14" s="527"/>
      <c r="E14" s="84"/>
      <c r="F14" s="160"/>
      <c r="G14" s="160"/>
      <c r="H14" s="84"/>
      <c r="I14" s="84"/>
      <c r="J14" s="161">
        <f t="shared" si="1"/>
        <v>0</v>
      </c>
      <c r="N14" s="5"/>
    </row>
    <row r="15" spans="1:14" ht="12" x14ac:dyDescent="0.2">
      <c r="A15" s="75">
        <f t="shared" si="0"/>
        <v>11</v>
      </c>
      <c r="B15" s="497"/>
      <c r="C15" s="527"/>
      <c r="D15" s="527"/>
      <c r="E15" s="84"/>
      <c r="F15" s="160"/>
      <c r="G15" s="160"/>
      <c r="H15" s="84"/>
      <c r="I15" s="84"/>
      <c r="J15" s="161">
        <f t="shared" si="1"/>
        <v>0</v>
      </c>
      <c r="N15" s="5"/>
    </row>
    <row r="16" spans="1:14" ht="12" x14ac:dyDescent="0.2">
      <c r="A16" s="75">
        <f t="shared" si="0"/>
        <v>12</v>
      </c>
      <c r="B16" s="497"/>
      <c r="C16" s="527"/>
      <c r="D16" s="527"/>
      <c r="E16" s="84"/>
      <c r="F16" s="160"/>
      <c r="G16" s="160"/>
      <c r="H16" s="84"/>
      <c r="I16" s="84"/>
      <c r="J16" s="161">
        <f t="shared" si="1"/>
        <v>0</v>
      </c>
      <c r="N16" s="5"/>
    </row>
    <row r="17" spans="1:35" ht="12" x14ac:dyDescent="0.2">
      <c r="A17" s="75">
        <f t="shared" si="0"/>
        <v>13</v>
      </c>
      <c r="B17" s="497"/>
      <c r="C17" s="527"/>
      <c r="D17" s="527"/>
      <c r="E17" s="84"/>
      <c r="F17" s="160"/>
      <c r="G17" s="160"/>
      <c r="H17" s="84"/>
      <c r="I17" s="84"/>
      <c r="J17" s="161">
        <f t="shared" si="1"/>
        <v>0</v>
      </c>
      <c r="N17" s="5"/>
    </row>
    <row r="18" spans="1:35" ht="12" x14ac:dyDescent="0.2">
      <c r="A18" s="75">
        <f t="shared" si="0"/>
        <v>14</v>
      </c>
      <c r="B18" s="497"/>
      <c r="C18" s="527"/>
      <c r="D18" s="527"/>
      <c r="E18" s="84"/>
      <c r="F18" s="160"/>
      <c r="G18" s="160"/>
      <c r="H18" s="84"/>
      <c r="I18" s="84"/>
      <c r="J18" s="161">
        <f t="shared" si="1"/>
        <v>0</v>
      </c>
      <c r="N18" s="5"/>
    </row>
    <row r="19" spans="1:35" ht="12" x14ac:dyDescent="0.2">
      <c r="A19" s="75">
        <f t="shared" si="0"/>
        <v>15</v>
      </c>
      <c r="B19" s="497"/>
      <c r="C19" s="527"/>
      <c r="D19" s="527"/>
      <c r="E19" s="84"/>
      <c r="F19" s="160"/>
      <c r="G19" s="160"/>
      <c r="H19" s="84"/>
      <c r="I19" s="84"/>
      <c r="J19" s="161">
        <f t="shared" si="1"/>
        <v>0</v>
      </c>
      <c r="N19" s="5"/>
    </row>
    <row r="20" spans="1:35" ht="12" x14ac:dyDescent="0.2">
      <c r="A20" s="75">
        <f t="shared" si="0"/>
        <v>16</v>
      </c>
      <c r="B20" s="497"/>
      <c r="C20" s="527"/>
      <c r="D20" s="527"/>
      <c r="E20" s="84"/>
      <c r="F20" s="160"/>
      <c r="G20" s="160"/>
      <c r="H20" s="84"/>
      <c r="I20" s="84"/>
      <c r="J20" s="161">
        <f t="shared" si="1"/>
        <v>0</v>
      </c>
      <c r="N20" s="5"/>
    </row>
    <row r="21" spans="1:35" ht="12" x14ac:dyDescent="0.2">
      <c r="A21" s="75">
        <f t="shared" si="0"/>
        <v>17</v>
      </c>
      <c r="B21" s="497"/>
      <c r="C21" s="527"/>
      <c r="D21" s="527"/>
      <c r="E21" s="84"/>
      <c r="F21" s="160"/>
      <c r="G21" s="160"/>
      <c r="H21" s="84"/>
      <c r="I21" s="84"/>
      <c r="J21" s="161">
        <f>+G21*I21</f>
        <v>0</v>
      </c>
      <c r="N21" s="5"/>
    </row>
    <row r="22" spans="1:35" s="165" customFormat="1" ht="12.75" customHeight="1" x14ac:dyDescent="0.2">
      <c r="A22" s="162">
        <f t="shared" si="0"/>
        <v>18</v>
      </c>
      <c r="B22" s="497"/>
      <c r="C22" s="527"/>
      <c r="D22" s="527"/>
      <c r="E22" s="84"/>
      <c r="F22" s="160"/>
      <c r="G22" s="160"/>
      <c r="H22" s="84"/>
      <c r="I22" s="84"/>
      <c r="J22" s="161">
        <f>+G22*I22</f>
        <v>0</v>
      </c>
      <c r="K22" s="136"/>
      <c r="L22" s="136"/>
      <c r="M22" s="136"/>
      <c r="N22" s="163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</row>
    <row r="23" spans="1:35" ht="12.75" customHeight="1" x14ac:dyDescent="0.2">
      <c r="A23" s="75">
        <f t="shared" si="0"/>
        <v>19</v>
      </c>
      <c r="B23" s="497"/>
      <c r="C23" s="527"/>
      <c r="D23" s="527"/>
      <c r="E23" s="84"/>
      <c r="F23" s="160"/>
      <c r="G23" s="160"/>
      <c r="H23" s="84"/>
      <c r="I23" s="84"/>
      <c r="J23" s="161">
        <f>+G23*I23</f>
        <v>0</v>
      </c>
      <c r="N23" s="5"/>
    </row>
    <row r="24" spans="1:35" x14ac:dyDescent="0.25">
      <c r="A24" s="75">
        <f t="shared" si="0"/>
        <v>20</v>
      </c>
      <c r="B24" s="497"/>
      <c r="C24" s="527"/>
      <c r="D24" s="527"/>
      <c r="E24" s="84"/>
      <c r="F24" s="160"/>
      <c r="G24" s="160"/>
      <c r="H24" s="84"/>
      <c r="I24" s="84"/>
      <c r="J24" s="161">
        <f t="shared" si="1"/>
        <v>0</v>
      </c>
      <c r="K24"/>
      <c r="L24"/>
      <c r="M24"/>
      <c r="N24" s="5"/>
    </row>
    <row r="25" spans="1:35" s="165" customFormat="1" ht="12.75" customHeight="1" x14ac:dyDescent="0.2">
      <c r="A25" s="162">
        <f t="shared" si="0"/>
        <v>21</v>
      </c>
      <c r="B25" s="497"/>
      <c r="C25" s="527"/>
      <c r="D25" s="527"/>
      <c r="E25" s="84"/>
      <c r="F25" s="160"/>
      <c r="G25" s="160"/>
      <c r="H25" s="84"/>
      <c r="I25" s="84"/>
      <c r="J25" s="161">
        <f t="shared" si="1"/>
        <v>0</v>
      </c>
      <c r="K25" s="137"/>
      <c r="L25" s="137"/>
      <c r="M25" s="137"/>
      <c r="N25" s="163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</row>
    <row r="26" spans="1:35" ht="12.75" customHeight="1" x14ac:dyDescent="0.2">
      <c r="A26" s="75">
        <f t="shared" si="0"/>
        <v>22</v>
      </c>
      <c r="B26" s="497"/>
      <c r="C26" s="527"/>
      <c r="D26" s="527"/>
      <c r="E26" s="84"/>
      <c r="F26" s="160"/>
      <c r="G26" s="160"/>
      <c r="H26" s="84"/>
      <c r="I26" s="84"/>
      <c r="J26" s="161">
        <f t="shared" si="1"/>
        <v>0</v>
      </c>
      <c r="K26" s="137"/>
      <c r="L26" s="137"/>
      <c r="M26" s="137"/>
      <c r="N26" s="5"/>
    </row>
    <row r="27" spans="1:35" ht="12.75" customHeight="1" x14ac:dyDescent="0.2">
      <c r="A27" s="75">
        <f t="shared" si="0"/>
        <v>23</v>
      </c>
      <c r="B27" s="497"/>
      <c r="C27" s="527"/>
      <c r="D27" s="527"/>
      <c r="E27" s="84"/>
      <c r="F27" s="160"/>
      <c r="G27" s="160"/>
      <c r="H27" s="84"/>
      <c r="I27" s="84"/>
      <c r="J27" s="166">
        <f t="shared" si="1"/>
        <v>0</v>
      </c>
      <c r="K27" s="137"/>
      <c r="L27" s="137"/>
      <c r="M27" s="137"/>
      <c r="N27" s="5"/>
    </row>
    <row r="28" spans="1:35" ht="12.75" customHeight="1" x14ac:dyDescent="0.2">
      <c r="A28" s="75">
        <f t="shared" si="0"/>
        <v>24</v>
      </c>
      <c r="B28" s="497"/>
      <c r="C28" s="527"/>
      <c r="D28" s="527"/>
      <c r="E28" s="84"/>
      <c r="F28" s="160"/>
      <c r="G28" s="160"/>
      <c r="H28" s="84"/>
      <c r="I28" s="84"/>
      <c r="J28" s="166">
        <f t="shared" si="1"/>
        <v>0</v>
      </c>
      <c r="K28" s="137"/>
      <c r="L28" s="137"/>
      <c r="M28" s="137"/>
      <c r="N28" s="5"/>
    </row>
    <row r="29" spans="1:35" ht="12.75" customHeight="1" x14ac:dyDescent="0.2">
      <c r="A29" s="75">
        <f t="shared" si="0"/>
        <v>25</v>
      </c>
      <c r="B29" s="497"/>
      <c r="C29" s="527"/>
      <c r="D29" s="527"/>
      <c r="E29" s="84"/>
      <c r="F29" s="160"/>
      <c r="G29" s="160"/>
      <c r="H29" s="84"/>
      <c r="I29" s="84"/>
      <c r="J29" s="166">
        <f t="shared" si="1"/>
        <v>0</v>
      </c>
      <c r="K29" s="137"/>
      <c r="L29" s="137"/>
      <c r="M29" s="137"/>
      <c r="N29" s="5"/>
    </row>
    <row r="30" spans="1:35" ht="12.75" customHeight="1" x14ac:dyDescent="0.2">
      <c r="A30" s="75">
        <f t="shared" si="0"/>
        <v>26</v>
      </c>
      <c r="B30" s="498"/>
      <c r="C30" s="527"/>
      <c r="D30" s="527"/>
      <c r="E30" s="88"/>
      <c r="F30" s="167"/>
      <c r="G30" s="167"/>
      <c r="H30" s="88"/>
      <c r="I30" s="88"/>
      <c r="J30" s="168">
        <f t="shared" si="1"/>
        <v>0</v>
      </c>
      <c r="K30" s="137"/>
      <c r="L30" s="137"/>
      <c r="M30" s="137"/>
      <c r="N30" s="5"/>
    </row>
    <row r="31" spans="1:35" ht="12.75" customHeight="1" x14ac:dyDescent="0.2">
      <c r="A31" s="75">
        <f t="shared" si="0"/>
        <v>27</v>
      </c>
      <c r="B31" s="510" t="s">
        <v>84</v>
      </c>
      <c r="C31" s="535"/>
      <c r="D31" s="536"/>
      <c r="E31" s="536"/>
      <c r="F31" s="536"/>
      <c r="G31" s="536"/>
      <c r="H31" s="536"/>
      <c r="I31" s="537"/>
      <c r="J31" s="169"/>
      <c r="K31" s="137"/>
      <c r="L31" s="137"/>
      <c r="M31" s="137"/>
      <c r="N31" s="5"/>
    </row>
    <row r="32" spans="1:35" ht="12.75" customHeight="1" x14ac:dyDescent="0.2">
      <c r="A32" s="75">
        <f t="shared" si="0"/>
        <v>28</v>
      </c>
      <c r="B32" s="521"/>
      <c r="C32" s="499"/>
      <c r="D32" s="500"/>
      <c r="E32" s="500"/>
      <c r="F32" s="500"/>
      <c r="G32" s="500"/>
      <c r="H32" s="500"/>
      <c r="I32" s="501"/>
      <c r="J32" s="170"/>
      <c r="K32" s="137"/>
      <c r="L32" s="137"/>
      <c r="M32" s="137"/>
      <c r="N32" s="5"/>
    </row>
    <row r="33" spans="1:14" ht="12.75" customHeight="1" x14ac:dyDescent="0.2">
      <c r="A33" s="75">
        <f t="shared" si="0"/>
        <v>29</v>
      </c>
      <c r="B33" s="521"/>
      <c r="C33" s="499"/>
      <c r="D33" s="500"/>
      <c r="E33" s="500"/>
      <c r="F33" s="500"/>
      <c r="G33" s="500"/>
      <c r="H33" s="500"/>
      <c r="I33" s="501"/>
      <c r="J33" s="170"/>
      <c r="K33" s="137"/>
      <c r="L33" s="137"/>
      <c r="M33" s="137"/>
      <c r="N33" s="5"/>
    </row>
    <row r="34" spans="1:14" ht="12.75" customHeight="1" x14ac:dyDescent="0.2">
      <c r="A34" s="75">
        <f t="shared" si="0"/>
        <v>30</v>
      </c>
      <c r="B34" s="521"/>
      <c r="C34" s="499"/>
      <c r="D34" s="500"/>
      <c r="E34" s="500"/>
      <c r="F34" s="500"/>
      <c r="G34" s="500"/>
      <c r="H34" s="500"/>
      <c r="I34" s="501"/>
      <c r="J34" s="170"/>
      <c r="K34" s="137"/>
      <c r="L34" s="137"/>
      <c r="M34" s="137"/>
      <c r="N34" s="5"/>
    </row>
    <row r="35" spans="1:14" ht="12" x14ac:dyDescent="0.2">
      <c r="A35" s="75">
        <f t="shared" si="0"/>
        <v>31</v>
      </c>
      <c r="B35" s="521"/>
      <c r="C35" s="526"/>
      <c r="D35" s="527"/>
      <c r="E35" s="527"/>
      <c r="F35" s="527"/>
      <c r="G35" s="527"/>
      <c r="H35" s="527"/>
      <c r="I35" s="528"/>
      <c r="J35" s="170"/>
      <c r="K35" s="137"/>
      <c r="L35" s="137"/>
      <c r="M35" s="137"/>
      <c r="N35" s="5"/>
    </row>
    <row r="36" spans="1:14" ht="12.75" customHeight="1" x14ac:dyDescent="0.2">
      <c r="A36" s="75">
        <f t="shared" si="0"/>
        <v>32</v>
      </c>
      <c r="B36" s="522"/>
      <c r="C36" s="538"/>
      <c r="D36" s="539"/>
      <c r="E36" s="539"/>
      <c r="F36" s="539"/>
      <c r="G36" s="539"/>
      <c r="H36" s="539"/>
      <c r="I36" s="540"/>
      <c r="J36" s="171"/>
      <c r="K36" s="137"/>
      <c r="L36" s="137"/>
      <c r="M36" s="137"/>
      <c r="N36" s="5"/>
    </row>
    <row r="37" spans="1:14" ht="12.75" customHeight="1" x14ac:dyDescent="0.2">
      <c r="A37" s="75">
        <f t="shared" si="0"/>
        <v>33</v>
      </c>
      <c r="B37" s="510" t="s">
        <v>52</v>
      </c>
      <c r="C37" s="172" t="s">
        <v>85</v>
      </c>
      <c r="D37" s="173"/>
      <c r="E37" s="523"/>
      <c r="F37" s="524"/>
      <c r="G37" s="524"/>
      <c r="H37" s="524"/>
      <c r="I37" s="525"/>
      <c r="J37" s="174"/>
      <c r="K37" s="137"/>
      <c r="L37" s="137"/>
      <c r="M37" s="137"/>
      <c r="N37" s="5"/>
    </row>
    <row r="38" spans="1:14" ht="12" x14ac:dyDescent="0.2">
      <c r="A38" s="75">
        <f t="shared" si="0"/>
        <v>34</v>
      </c>
      <c r="B38" s="521"/>
      <c r="C38" s="526"/>
      <c r="D38" s="527"/>
      <c r="E38" s="527"/>
      <c r="F38" s="527"/>
      <c r="G38" s="527"/>
      <c r="H38" s="527"/>
      <c r="I38" s="528"/>
      <c r="J38" s="175"/>
      <c r="K38" s="137"/>
      <c r="L38" s="137"/>
      <c r="M38" s="137"/>
      <c r="N38" s="5"/>
    </row>
    <row r="39" spans="1:14" ht="12" x14ac:dyDescent="0.2">
      <c r="A39" s="75">
        <f t="shared" si="0"/>
        <v>35</v>
      </c>
      <c r="B39" s="521"/>
      <c r="C39" s="526"/>
      <c r="D39" s="527"/>
      <c r="E39" s="527"/>
      <c r="F39" s="527"/>
      <c r="G39" s="527"/>
      <c r="H39" s="527"/>
      <c r="I39" s="528"/>
      <c r="J39" s="175"/>
      <c r="K39" s="137"/>
      <c r="L39" s="137"/>
      <c r="M39" s="137"/>
      <c r="N39" s="5"/>
    </row>
    <row r="40" spans="1:14" ht="12" x14ac:dyDescent="0.2">
      <c r="A40" s="75">
        <f t="shared" si="0"/>
        <v>36</v>
      </c>
      <c r="B40" s="521"/>
      <c r="C40" s="526"/>
      <c r="D40" s="527"/>
      <c r="E40" s="527"/>
      <c r="F40" s="527"/>
      <c r="G40" s="527"/>
      <c r="H40" s="527"/>
      <c r="I40" s="528"/>
      <c r="J40" s="175"/>
      <c r="K40" s="137"/>
      <c r="L40" s="137"/>
      <c r="M40" s="137"/>
    </row>
    <row r="41" spans="1:14" ht="12" x14ac:dyDescent="0.2">
      <c r="A41" s="75">
        <f t="shared" si="0"/>
        <v>37</v>
      </c>
      <c r="B41" s="521"/>
      <c r="C41" s="526"/>
      <c r="D41" s="527"/>
      <c r="E41" s="527"/>
      <c r="F41" s="527"/>
      <c r="G41" s="527"/>
      <c r="H41" s="527"/>
      <c r="I41" s="528"/>
      <c r="J41" s="175"/>
      <c r="K41" s="137"/>
      <c r="L41" s="137"/>
      <c r="M41" s="137"/>
    </row>
    <row r="42" spans="1:14" ht="12" x14ac:dyDescent="0.2">
      <c r="A42" s="75">
        <f t="shared" si="0"/>
        <v>38</v>
      </c>
      <c r="B42" s="521"/>
      <c r="C42" s="529"/>
      <c r="D42" s="530"/>
      <c r="E42" s="530"/>
      <c r="F42" s="530"/>
      <c r="G42" s="530"/>
      <c r="H42" s="530"/>
      <c r="I42" s="531"/>
      <c r="J42" s="175"/>
      <c r="K42" s="137"/>
      <c r="L42" s="137"/>
      <c r="M42" s="137"/>
    </row>
    <row r="43" spans="1:14" ht="12.75" customHeight="1" x14ac:dyDescent="0.2">
      <c r="A43" s="75">
        <f t="shared" si="0"/>
        <v>39</v>
      </c>
      <c r="B43" s="522"/>
      <c r="C43" s="532"/>
      <c r="D43" s="533"/>
      <c r="E43" s="533"/>
      <c r="F43" s="533"/>
      <c r="G43" s="533"/>
      <c r="H43" s="533"/>
      <c r="I43" s="534"/>
      <c r="J43" s="178"/>
      <c r="K43" s="137"/>
      <c r="L43" s="137"/>
      <c r="M43" s="137"/>
    </row>
    <row r="44" spans="1:14" ht="24" customHeight="1" x14ac:dyDescent="0.2">
      <c r="A44" s="75">
        <f t="shared" si="0"/>
        <v>40</v>
      </c>
      <c r="B44" s="510" t="s">
        <v>86</v>
      </c>
      <c r="C44" s="511"/>
      <c r="D44" s="512"/>
      <c r="E44" s="179" t="s">
        <v>87</v>
      </c>
      <c r="F44" s="515" t="s">
        <v>88</v>
      </c>
      <c r="G44" s="515"/>
      <c r="H44" s="515" t="s">
        <v>89</v>
      </c>
      <c r="I44" s="515"/>
      <c r="J44" s="180"/>
      <c r="K44" s="137"/>
      <c r="L44" s="137"/>
      <c r="M44" s="137"/>
    </row>
    <row r="45" spans="1:14" ht="12.75" customHeight="1" x14ac:dyDescent="0.2">
      <c r="A45" s="75">
        <f t="shared" si="0"/>
        <v>41</v>
      </c>
      <c r="B45" s="497"/>
      <c r="C45" s="513"/>
      <c r="D45" s="514"/>
      <c r="E45" s="181" t="s">
        <v>49</v>
      </c>
      <c r="F45" s="181" t="s">
        <v>90</v>
      </c>
      <c r="G45" s="181" t="s">
        <v>49</v>
      </c>
      <c r="H45" s="181" t="s">
        <v>90</v>
      </c>
      <c r="I45" s="181" t="s">
        <v>49</v>
      </c>
      <c r="J45" s="182"/>
      <c r="K45" s="137"/>
      <c r="L45" s="137"/>
      <c r="M45" s="137"/>
    </row>
    <row r="46" spans="1:14" ht="12.75" customHeight="1" x14ac:dyDescent="0.2">
      <c r="A46" s="75">
        <f t="shared" si="0"/>
        <v>42</v>
      </c>
      <c r="B46" s="497"/>
      <c r="C46" s="516"/>
      <c r="D46" s="517"/>
      <c r="E46" s="183"/>
      <c r="F46" s="184"/>
      <c r="G46" s="185">
        <f>+E46*F46/100</f>
        <v>0</v>
      </c>
      <c r="H46" s="184"/>
      <c r="I46" s="186">
        <f>+E46*H46/100</f>
        <v>0</v>
      </c>
      <c r="J46" s="166">
        <f>+G46+I46</f>
        <v>0</v>
      </c>
      <c r="K46" s="137"/>
      <c r="L46" s="137"/>
      <c r="M46" s="137"/>
    </row>
    <row r="47" spans="1:14" ht="12.75" customHeight="1" x14ac:dyDescent="0.2">
      <c r="A47" s="75">
        <f t="shared" si="0"/>
        <v>43</v>
      </c>
      <c r="B47" s="497"/>
      <c r="C47" s="518"/>
      <c r="D47" s="519"/>
      <c r="E47" s="183"/>
      <c r="F47" s="184"/>
      <c r="G47" s="185">
        <f t="shared" ref="G47:G52" si="2">+E47*F47/100</f>
        <v>0</v>
      </c>
      <c r="H47" s="184"/>
      <c r="I47" s="186">
        <f t="shared" ref="I47:I52" si="3">+E47*H47/100</f>
        <v>0</v>
      </c>
      <c r="J47" s="166">
        <f t="shared" ref="J47:J52" si="4">+G47+I47</f>
        <v>0</v>
      </c>
      <c r="K47" s="137"/>
      <c r="L47" s="137"/>
      <c r="M47" s="137"/>
    </row>
    <row r="48" spans="1:14" ht="12.75" customHeight="1" x14ac:dyDescent="0.2">
      <c r="A48" s="75">
        <f t="shared" si="0"/>
        <v>44</v>
      </c>
      <c r="B48" s="497"/>
      <c r="C48" s="520"/>
      <c r="D48" s="519"/>
      <c r="E48" s="183"/>
      <c r="F48" s="184"/>
      <c r="G48" s="185">
        <f t="shared" si="2"/>
        <v>0</v>
      </c>
      <c r="H48" s="184"/>
      <c r="I48" s="186">
        <f t="shared" si="3"/>
        <v>0</v>
      </c>
      <c r="J48" s="166">
        <f t="shared" si="4"/>
        <v>0</v>
      </c>
      <c r="K48" s="137"/>
      <c r="L48" s="137"/>
      <c r="M48" s="137"/>
    </row>
    <row r="49" spans="1:35" ht="12.75" customHeight="1" x14ac:dyDescent="0.2">
      <c r="A49" s="75">
        <f t="shared" si="0"/>
        <v>45</v>
      </c>
      <c r="B49" s="497"/>
      <c r="C49" s="520"/>
      <c r="D49" s="519"/>
      <c r="E49" s="183"/>
      <c r="F49" s="184"/>
      <c r="G49" s="185">
        <f t="shared" si="2"/>
        <v>0</v>
      </c>
      <c r="H49" s="184"/>
      <c r="I49" s="186">
        <f t="shared" si="3"/>
        <v>0</v>
      </c>
      <c r="J49" s="166">
        <f t="shared" si="4"/>
        <v>0</v>
      </c>
      <c r="K49" s="137"/>
      <c r="L49" s="137"/>
      <c r="M49" s="137"/>
    </row>
    <row r="50" spans="1:35" ht="12.75" customHeight="1" x14ac:dyDescent="0.2">
      <c r="A50" s="75">
        <f t="shared" si="0"/>
        <v>46</v>
      </c>
      <c r="B50" s="497"/>
      <c r="C50" s="518"/>
      <c r="D50" s="519"/>
      <c r="E50" s="84"/>
      <c r="F50" s="184"/>
      <c r="G50" s="185">
        <f t="shared" si="2"/>
        <v>0</v>
      </c>
      <c r="H50" s="184"/>
      <c r="I50" s="112">
        <f t="shared" si="3"/>
        <v>0</v>
      </c>
      <c r="J50" s="166">
        <f t="shared" si="4"/>
        <v>0</v>
      </c>
      <c r="K50" s="137"/>
      <c r="L50" s="137"/>
      <c r="M50" s="137"/>
    </row>
    <row r="51" spans="1:35" ht="12.75" customHeight="1" x14ac:dyDescent="0.2">
      <c r="A51" s="75">
        <f t="shared" si="0"/>
        <v>47</v>
      </c>
      <c r="B51" s="497"/>
      <c r="C51" s="520"/>
      <c r="D51" s="519"/>
      <c r="E51" s="109"/>
      <c r="F51" s="184"/>
      <c r="G51" s="185">
        <f t="shared" si="2"/>
        <v>0</v>
      </c>
      <c r="H51" s="184"/>
      <c r="I51" s="112">
        <f t="shared" si="3"/>
        <v>0</v>
      </c>
      <c r="J51" s="166">
        <f t="shared" si="4"/>
        <v>0</v>
      </c>
      <c r="K51" s="137"/>
      <c r="L51" s="137"/>
      <c r="M51" s="137"/>
    </row>
    <row r="52" spans="1:35" ht="12.75" customHeight="1" x14ac:dyDescent="0.2">
      <c r="A52" s="75">
        <f t="shared" si="0"/>
        <v>48</v>
      </c>
      <c r="B52" s="498"/>
      <c r="C52" s="490"/>
      <c r="D52" s="491"/>
      <c r="E52" s="187"/>
      <c r="F52" s="188"/>
      <c r="G52" s="189">
        <f t="shared" si="2"/>
        <v>0</v>
      </c>
      <c r="H52" s="188"/>
      <c r="I52" s="190">
        <f t="shared" si="3"/>
        <v>0</v>
      </c>
      <c r="J52" s="166">
        <f t="shared" si="4"/>
        <v>0</v>
      </c>
      <c r="K52" s="137"/>
      <c r="L52" s="137"/>
      <c r="M52" s="137"/>
    </row>
    <row r="53" spans="1:35" ht="12.75" customHeight="1" x14ac:dyDescent="0.25">
      <c r="A53" s="75">
        <f t="shared" si="0"/>
        <v>49</v>
      </c>
      <c r="B53" s="116" t="s">
        <v>35</v>
      </c>
      <c r="C53" s="492" t="s">
        <v>91</v>
      </c>
      <c r="D53" s="493"/>
      <c r="E53" s="494"/>
      <c r="F53" s="494"/>
      <c r="G53" s="494"/>
      <c r="H53" s="494"/>
      <c r="I53" s="495"/>
      <c r="J53" s="336"/>
      <c r="K53" s="137"/>
      <c r="L53" s="137"/>
      <c r="M53" s="137"/>
    </row>
    <row r="54" spans="1:35" ht="12" x14ac:dyDescent="0.2">
      <c r="A54" s="75">
        <f t="shared" si="0"/>
        <v>50</v>
      </c>
      <c r="B54" s="496" t="s">
        <v>92</v>
      </c>
      <c r="C54" s="499"/>
      <c r="D54" s="500"/>
      <c r="E54" s="500"/>
      <c r="F54" s="500"/>
      <c r="G54" s="500"/>
      <c r="H54" s="500"/>
      <c r="I54" s="501"/>
      <c r="J54" s="282"/>
      <c r="K54" s="137"/>
      <c r="L54" s="137"/>
      <c r="M54" s="137"/>
    </row>
    <row r="55" spans="1:35" ht="12" x14ac:dyDescent="0.2">
      <c r="A55" s="75">
        <f t="shared" si="0"/>
        <v>51</v>
      </c>
      <c r="B55" s="497"/>
      <c r="C55" s="502"/>
      <c r="D55" s="380"/>
      <c r="E55" s="380"/>
      <c r="F55" s="380"/>
      <c r="G55" s="380"/>
      <c r="H55" s="380"/>
      <c r="I55" s="503"/>
      <c r="J55" s="191"/>
      <c r="K55" s="137"/>
      <c r="L55" s="137"/>
      <c r="M55" s="137"/>
    </row>
    <row r="56" spans="1:35" ht="12" x14ac:dyDescent="0.2">
      <c r="A56" s="75">
        <f t="shared" si="0"/>
        <v>52</v>
      </c>
      <c r="B56" s="497"/>
      <c r="C56" s="504"/>
      <c r="D56" s="505"/>
      <c r="E56" s="505"/>
      <c r="F56" s="505"/>
      <c r="G56" s="505"/>
      <c r="H56" s="505"/>
      <c r="I56" s="506"/>
      <c r="J56" s="170"/>
      <c r="K56" s="137"/>
      <c r="L56" s="137"/>
      <c r="M56" s="137"/>
    </row>
    <row r="57" spans="1:35" ht="12" x14ac:dyDescent="0.2">
      <c r="A57" s="75">
        <f t="shared" si="0"/>
        <v>53</v>
      </c>
      <c r="B57" s="497"/>
      <c r="C57" s="504"/>
      <c r="D57" s="505"/>
      <c r="E57" s="505"/>
      <c r="F57" s="505"/>
      <c r="G57" s="505"/>
      <c r="H57" s="505"/>
      <c r="I57" s="506"/>
      <c r="J57" s="170"/>
      <c r="K57" s="137"/>
      <c r="L57" s="137"/>
      <c r="M57" s="137"/>
    </row>
    <row r="58" spans="1:35" ht="12" x14ac:dyDescent="0.2">
      <c r="A58" s="125">
        <f t="shared" si="0"/>
        <v>54</v>
      </c>
      <c r="B58" s="498"/>
      <c r="C58" s="507"/>
      <c r="D58" s="508"/>
      <c r="E58" s="508"/>
      <c r="F58" s="508"/>
      <c r="G58" s="508"/>
      <c r="H58" s="508"/>
      <c r="I58" s="509"/>
      <c r="J58" s="192"/>
      <c r="K58" s="137"/>
      <c r="L58" s="137"/>
      <c r="M58" s="137"/>
    </row>
    <row r="59" spans="1:35" customFormat="1" ht="22.5" customHeight="1" thickBot="1" x14ac:dyDescent="0.3">
      <c r="A59" s="193">
        <f t="shared" si="0"/>
        <v>55</v>
      </c>
      <c r="B59" s="194" t="s">
        <v>53</v>
      </c>
      <c r="C59" s="488" t="s">
        <v>93</v>
      </c>
      <c r="D59" s="489"/>
      <c r="E59" s="195"/>
      <c r="F59" s="195"/>
      <c r="G59" s="195"/>
      <c r="H59" s="195"/>
      <c r="I59" s="196"/>
      <c r="J59" s="197">
        <f>+J5+SUM(J9:J36)-SUM(J37:J43)-SUM(J46:J52)-SUM(J53:J58)</f>
        <v>0</v>
      </c>
      <c r="K59" s="137"/>
      <c r="L59" s="137"/>
      <c r="M59" s="137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</row>
    <row r="60" spans="1:35" s="137" customFormat="1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131"/>
    </row>
    <row r="61" spans="1:35" s="137" customFormat="1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131"/>
    </row>
    <row r="62" spans="1:35" s="137" customFormat="1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131"/>
    </row>
    <row r="63" spans="1:35" s="137" customFormat="1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131"/>
    </row>
    <row r="64" spans="1:35" s="137" customFormat="1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131"/>
    </row>
    <row r="65" spans="1:13" s="137" customForma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131"/>
    </row>
    <row r="66" spans="1:13" s="137" customFormat="1" x14ac:dyDescent="0.25">
      <c r="A66" s="60"/>
      <c r="B66" s="60"/>
      <c r="C66" s="60"/>
      <c r="D66" s="60"/>
      <c r="E66" s="60"/>
      <c r="F66" s="60"/>
      <c r="G66" s="60"/>
      <c r="H66" s="60"/>
      <c r="I66" s="60"/>
      <c r="J66" s="131"/>
      <c r="K66" s="136"/>
      <c r="L66" s="136"/>
      <c r="M66" s="136"/>
    </row>
    <row r="67" spans="1:13" s="137" customFormat="1" x14ac:dyDescent="0.25">
      <c r="A67" s="60"/>
      <c r="B67" s="60"/>
      <c r="C67" s="60"/>
      <c r="D67" s="60"/>
      <c r="E67" s="60"/>
      <c r="F67" s="60"/>
      <c r="G67" s="60"/>
      <c r="H67" s="60"/>
      <c r="I67" s="60"/>
      <c r="J67" s="131"/>
      <c r="K67" s="136"/>
      <c r="L67" s="136"/>
      <c r="M67" s="136"/>
    </row>
    <row r="68" spans="1:13" s="137" customFormat="1" x14ac:dyDescent="0.25">
      <c r="A68" s="60"/>
      <c r="B68" s="60"/>
      <c r="C68" s="60"/>
      <c r="D68" s="60"/>
      <c r="E68" s="60"/>
      <c r="F68" s="60"/>
      <c r="G68" s="60"/>
      <c r="H68" s="60"/>
      <c r="I68" s="60"/>
      <c r="J68" s="131"/>
      <c r="K68" s="136"/>
      <c r="L68" s="136"/>
      <c r="M68" s="136"/>
    </row>
    <row r="69" spans="1:13" s="137" customFormat="1" x14ac:dyDescent="0.25">
      <c r="A69" s="60"/>
      <c r="B69" s="60"/>
      <c r="C69" s="60"/>
      <c r="D69" s="60"/>
      <c r="E69" s="60"/>
      <c r="F69" s="60"/>
      <c r="G69" s="60"/>
      <c r="H69" s="60"/>
      <c r="I69" s="60"/>
      <c r="J69" s="131"/>
      <c r="K69" s="136"/>
      <c r="L69" s="136"/>
      <c r="M69" s="136"/>
    </row>
    <row r="70" spans="1:13" s="137" customFormat="1" x14ac:dyDescent="0.25">
      <c r="A70" s="60"/>
      <c r="B70" s="60"/>
      <c r="C70" s="60"/>
      <c r="D70" s="60"/>
      <c r="E70" s="60"/>
      <c r="F70" s="60"/>
      <c r="G70" s="60"/>
      <c r="H70" s="60"/>
      <c r="I70" s="60"/>
      <c r="J70" s="131"/>
      <c r="K70" s="136"/>
      <c r="L70" s="136"/>
      <c r="M70" s="136"/>
    </row>
    <row r="71" spans="1:13" s="137" customFormat="1" x14ac:dyDescent="0.25">
      <c r="A71" s="60"/>
      <c r="B71" s="60"/>
      <c r="C71" s="60"/>
      <c r="D71" s="60"/>
      <c r="E71" s="60"/>
      <c r="F71" s="60"/>
      <c r="G71" s="60"/>
      <c r="H71" s="60"/>
      <c r="I71" s="60"/>
      <c r="J71" s="131"/>
      <c r="K71" s="136"/>
      <c r="L71" s="136"/>
      <c r="M71" s="136"/>
    </row>
    <row r="72" spans="1:13" s="137" customFormat="1" x14ac:dyDescent="0.25">
      <c r="A72" s="60"/>
      <c r="B72" s="60"/>
      <c r="C72" s="60"/>
      <c r="D72" s="60"/>
      <c r="E72" s="60"/>
      <c r="F72" s="60"/>
      <c r="G72" s="60"/>
      <c r="H72" s="60"/>
      <c r="I72" s="60"/>
      <c r="J72" s="131"/>
      <c r="K72" s="136"/>
      <c r="L72" s="136"/>
      <c r="M72" s="136"/>
    </row>
    <row r="73" spans="1:13" s="137" customFormat="1" x14ac:dyDescent="0.25">
      <c r="A73" s="60"/>
      <c r="B73" s="60"/>
      <c r="C73" s="60"/>
      <c r="D73" s="60"/>
      <c r="E73" s="60"/>
      <c r="F73" s="60"/>
      <c r="G73" s="60"/>
      <c r="H73" s="60"/>
      <c r="I73" s="60"/>
      <c r="J73" s="131"/>
      <c r="K73" s="136"/>
      <c r="L73" s="136"/>
      <c r="M73" s="136"/>
    </row>
    <row r="74" spans="1:13" s="137" customFormat="1" x14ac:dyDescent="0.25">
      <c r="A74" s="60"/>
      <c r="B74" s="60"/>
      <c r="C74" s="60"/>
      <c r="D74" s="60"/>
      <c r="E74" s="60"/>
      <c r="F74" s="60"/>
      <c r="G74" s="60"/>
      <c r="H74" s="60"/>
      <c r="I74" s="60"/>
      <c r="J74" s="131"/>
      <c r="K74" s="136"/>
      <c r="L74" s="136"/>
      <c r="M74" s="136"/>
    </row>
    <row r="75" spans="1:13" s="137" customFormat="1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131"/>
      <c r="K75" s="136"/>
      <c r="L75" s="136"/>
      <c r="M75" s="136"/>
    </row>
    <row r="76" spans="1:13" s="137" customFormat="1" x14ac:dyDescent="0.25">
      <c r="A76" s="60"/>
      <c r="B76" s="60"/>
      <c r="C76" s="60"/>
      <c r="D76" s="60"/>
      <c r="E76" s="60"/>
      <c r="F76" s="60"/>
      <c r="G76" s="60"/>
      <c r="H76" s="60"/>
      <c r="I76" s="60"/>
      <c r="J76" s="131"/>
      <c r="K76" s="136"/>
      <c r="L76" s="136"/>
      <c r="M76" s="136"/>
    </row>
    <row r="77" spans="1:13" s="137" customFormat="1" x14ac:dyDescent="0.25">
      <c r="A77" s="60"/>
      <c r="B77" s="60"/>
      <c r="C77" s="60"/>
      <c r="D77" s="60"/>
      <c r="E77" s="60"/>
      <c r="F77" s="60"/>
      <c r="G77" s="60"/>
      <c r="H77" s="60"/>
      <c r="I77" s="60"/>
      <c r="J77" s="131"/>
      <c r="K77" s="136"/>
      <c r="L77" s="136"/>
      <c r="M77" s="136"/>
    </row>
    <row r="78" spans="1:13" s="137" customFormat="1" x14ac:dyDescent="0.25">
      <c r="A78" s="60"/>
      <c r="B78" s="60"/>
      <c r="C78" s="60"/>
      <c r="D78" s="60"/>
      <c r="E78" s="60"/>
      <c r="F78" s="60"/>
      <c r="G78" s="60"/>
      <c r="H78" s="60"/>
      <c r="I78" s="60"/>
      <c r="J78" s="131"/>
      <c r="K78" s="136"/>
      <c r="L78" s="136"/>
      <c r="M78" s="136"/>
    </row>
    <row r="79" spans="1:13" s="137" customFormat="1" x14ac:dyDescent="0.25">
      <c r="A79" s="60"/>
      <c r="B79" s="60"/>
      <c r="C79" s="60"/>
      <c r="D79" s="60"/>
      <c r="E79" s="60"/>
      <c r="F79" s="60"/>
      <c r="G79" s="60"/>
      <c r="H79" s="60"/>
      <c r="I79" s="60"/>
      <c r="J79" s="131"/>
      <c r="K79" s="136"/>
      <c r="L79" s="136"/>
      <c r="M79" s="136"/>
    </row>
    <row r="80" spans="1:13" s="137" customFormat="1" x14ac:dyDescent="0.25">
      <c r="A80" s="60"/>
      <c r="B80" s="60"/>
      <c r="C80" s="60"/>
      <c r="D80" s="60"/>
      <c r="E80" s="60"/>
      <c r="F80" s="60"/>
      <c r="G80" s="60"/>
      <c r="H80" s="60"/>
      <c r="I80" s="60"/>
      <c r="J80" s="131"/>
      <c r="K80" s="136"/>
      <c r="L80" s="136"/>
      <c r="M80" s="136"/>
    </row>
    <row r="81" spans="1:13" s="137" customFormat="1" x14ac:dyDescent="0.25">
      <c r="A81" s="60"/>
      <c r="B81" s="60"/>
      <c r="C81" s="60"/>
      <c r="D81" s="60"/>
      <c r="E81" s="60"/>
      <c r="F81" s="60"/>
      <c r="G81" s="60"/>
      <c r="H81" s="60"/>
      <c r="I81" s="60"/>
      <c r="J81" s="131"/>
      <c r="K81" s="136"/>
      <c r="L81" s="136"/>
      <c r="M81" s="136"/>
    </row>
    <row r="82" spans="1:13" s="137" customFormat="1" x14ac:dyDescent="0.25">
      <c r="A82" s="60"/>
      <c r="B82" s="60"/>
      <c r="C82" s="60"/>
      <c r="D82" s="60"/>
      <c r="E82" s="60"/>
      <c r="F82" s="60"/>
      <c r="G82" s="60"/>
      <c r="H82" s="60"/>
      <c r="I82" s="60"/>
      <c r="J82" s="131"/>
      <c r="K82" s="136"/>
      <c r="L82" s="136"/>
      <c r="M82" s="136"/>
    </row>
    <row r="83" spans="1:13" s="137" customFormat="1" x14ac:dyDescent="0.25">
      <c r="A83" s="60"/>
      <c r="B83" s="60"/>
      <c r="C83" s="60"/>
      <c r="D83" s="60"/>
      <c r="E83" s="60"/>
      <c r="F83" s="60"/>
      <c r="G83" s="60"/>
      <c r="H83" s="60"/>
      <c r="I83" s="60"/>
      <c r="J83" s="131"/>
      <c r="K83" s="136"/>
      <c r="L83" s="136"/>
      <c r="M83" s="136"/>
    </row>
    <row r="84" spans="1:13" s="137" customFormat="1" x14ac:dyDescent="0.25">
      <c r="A84" s="60"/>
      <c r="B84" s="60"/>
      <c r="C84" s="60"/>
      <c r="D84" s="60"/>
      <c r="E84" s="60"/>
      <c r="F84" s="60"/>
      <c r="G84" s="60"/>
      <c r="H84" s="60"/>
      <c r="I84" s="60"/>
      <c r="J84" s="131"/>
      <c r="K84" s="136"/>
      <c r="L84" s="136"/>
      <c r="M84" s="136"/>
    </row>
    <row r="85" spans="1:13" s="137" customFormat="1" x14ac:dyDescent="0.25">
      <c r="A85" s="60"/>
      <c r="B85" s="60"/>
      <c r="C85" s="60"/>
      <c r="D85" s="60"/>
      <c r="E85" s="60"/>
      <c r="F85" s="60"/>
      <c r="G85" s="60"/>
      <c r="H85" s="60"/>
      <c r="I85" s="60"/>
      <c r="J85" s="131"/>
      <c r="K85" s="136"/>
      <c r="L85" s="136"/>
      <c r="M85" s="136"/>
    </row>
    <row r="86" spans="1:13" s="137" customFormat="1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131"/>
      <c r="K86" s="136"/>
      <c r="L86" s="136"/>
      <c r="M86" s="136"/>
    </row>
    <row r="87" spans="1:13" s="137" customFormat="1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131"/>
      <c r="K87" s="136"/>
      <c r="L87" s="136"/>
      <c r="M87" s="136"/>
    </row>
    <row r="88" spans="1:13" s="137" customFormat="1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131"/>
      <c r="K88" s="136"/>
      <c r="L88" s="136"/>
      <c r="M88" s="136"/>
    </row>
    <row r="89" spans="1:13" s="137" customFormat="1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131"/>
      <c r="K89" s="136"/>
      <c r="L89" s="136"/>
      <c r="M89" s="136"/>
    </row>
    <row r="90" spans="1:13" s="137" customFormat="1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131"/>
      <c r="K90" s="136"/>
      <c r="L90" s="136"/>
      <c r="M90" s="136"/>
    </row>
    <row r="91" spans="1:13" s="137" customFormat="1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131"/>
      <c r="K91" s="136"/>
      <c r="L91" s="136"/>
      <c r="M91" s="136"/>
    </row>
    <row r="92" spans="1:13" s="137" customFormat="1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131"/>
      <c r="K92" s="136"/>
      <c r="L92" s="136"/>
      <c r="M92" s="136"/>
    </row>
    <row r="93" spans="1:13" s="137" customFormat="1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131"/>
      <c r="K93" s="136"/>
      <c r="L93" s="136"/>
      <c r="M93" s="136"/>
    </row>
    <row r="94" spans="1:13" s="137" customFormat="1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131"/>
      <c r="K94" s="136"/>
      <c r="L94" s="136"/>
      <c r="M94" s="136"/>
    </row>
    <row r="95" spans="1:13" s="137" customFormat="1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131"/>
      <c r="K95" s="136"/>
      <c r="L95" s="136"/>
      <c r="M95" s="136"/>
    </row>
    <row r="96" spans="1:13" s="137" customFormat="1" x14ac:dyDescent="0.25">
      <c r="A96" s="60"/>
      <c r="B96" s="60"/>
      <c r="C96" s="60"/>
      <c r="D96" s="60"/>
      <c r="E96" s="60"/>
      <c r="F96" s="60"/>
      <c r="G96" s="60"/>
      <c r="H96" s="60"/>
      <c r="I96" s="60"/>
      <c r="J96" s="131"/>
      <c r="K96" s="136"/>
      <c r="L96" s="136"/>
      <c r="M96" s="136"/>
    </row>
    <row r="97" spans="1:13" s="137" customFormat="1" x14ac:dyDescent="0.25">
      <c r="A97" s="60"/>
      <c r="B97" s="60"/>
      <c r="C97" s="60"/>
      <c r="D97" s="60"/>
      <c r="E97" s="60"/>
      <c r="F97" s="60"/>
      <c r="G97" s="60"/>
      <c r="H97" s="60"/>
      <c r="I97" s="60"/>
      <c r="J97" s="131"/>
      <c r="K97" s="136"/>
      <c r="L97" s="136"/>
      <c r="M97" s="136"/>
    </row>
    <row r="98" spans="1:13" s="137" customFormat="1" x14ac:dyDescent="0.25">
      <c r="A98" s="60"/>
      <c r="B98" s="60"/>
      <c r="C98" s="60"/>
      <c r="D98" s="60"/>
      <c r="E98" s="60"/>
      <c r="F98" s="60"/>
      <c r="G98" s="60"/>
      <c r="H98" s="60"/>
      <c r="I98" s="60"/>
      <c r="J98" s="131"/>
      <c r="K98" s="136"/>
      <c r="L98" s="136"/>
      <c r="M98" s="136"/>
    </row>
    <row r="99" spans="1:13" s="137" customFormat="1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131"/>
      <c r="K99" s="136"/>
      <c r="L99" s="136"/>
      <c r="M99" s="136"/>
    </row>
    <row r="100" spans="1:13" s="137" customFormat="1" x14ac:dyDescent="0.25">
      <c r="A100" s="60"/>
      <c r="B100" s="60"/>
      <c r="C100" s="60"/>
      <c r="D100" s="60"/>
      <c r="E100" s="60"/>
      <c r="F100" s="60"/>
      <c r="G100" s="60"/>
      <c r="H100" s="60"/>
      <c r="I100" s="60"/>
      <c r="J100" s="131"/>
      <c r="K100" s="136"/>
      <c r="L100" s="136"/>
      <c r="M100" s="136"/>
    </row>
    <row r="101" spans="1:13" x14ac:dyDescent="0.25">
      <c r="A101"/>
    </row>
    <row r="102" spans="1:13" x14ac:dyDescent="0.25">
      <c r="A102"/>
    </row>
    <row r="103" spans="1:13" x14ac:dyDescent="0.25">
      <c r="A103"/>
    </row>
    <row r="104" spans="1:13" x14ac:dyDescent="0.25">
      <c r="A104"/>
    </row>
    <row r="105" spans="1:13" x14ac:dyDescent="0.25">
      <c r="A105"/>
    </row>
    <row r="106" spans="1:13" x14ac:dyDescent="0.25">
      <c r="A106"/>
    </row>
    <row r="107" spans="1:13" x14ac:dyDescent="0.25">
      <c r="A107"/>
    </row>
    <row r="108" spans="1:13" x14ac:dyDescent="0.25">
      <c r="A108"/>
    </row>
    <row r="109" spans="1:13" x14ac:dyDescent="0.25">
      <c r="A109"/>
    </row>
    <row r="110" spans="1:13" x14ac:dyDescent="0.25">
      <c r="A110"/>
    </row>
  </sheetData>
  <sheetProtection password="CB92" sheet="1" objects="1" scenarios="1"/>
  <mergeCells count="63">
    <mergeCell ref="C16:D16"/>
    <mergeCell ref="C17:D17"/>
    <mergeCell ref="A3:F3"/>
    <mergeCell ref="G3:J3"/>
    <mergeCell ref="A4:F4"/>
    <mergeCell ref="B5:D5"/>
    <mergeCell ref="G6:I6"/>
    <mergeCell ref="B7:D7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0:D30"/>
    <mergeCell ref="B31:B36"/>
    <mergeCell ref="C31:I31"/>
    <mergeCell ref="C32:I32"/>
    <mergeCell ref="C33:I33"/>
    <mergeCell ref="C34:I34"/>
    <mergeCell ref="C35:I35"/>
    <mergeCell ref="C36:I36"/>
    <mergeCell ref="B9:B30"/>
    <mergeCell ref="C9:D9"/>
    <mergeCell ref="C10:D10"/>
    <mergeCell ref="C11:D11"/>
    <mergeCell ref="C12:D12"/>
    <mergeCell ref="C13:D13"/>
    <mergeCell ref="C14:D14"/>
    <mergeCell ref="C15:D15"/>
    <mergeCell ref="C49:D49"/>
    <mergeCell ref="C50:D50"/>
    <mergeCell ref="C51:D51"/>
    <mergeCell ref="B37:B43"/>
    <mergeCell ref="E37:I37"/>
    <mergeCell ref="C38:I38"/>
    <mergeCell ref="C39:I39"/>
    <mergeCell ref="C40:I40"/>
    <mergeCell ref="C41:I41"/>
    <mergeCell ref="C42:I42"/>
    <mergeCell ref="C43:I43"/>
    <mergeCell ref="C59:D59"/>
    <mergeCell ref="C52:D52"/>
    <mergeCell ref="C53:I53"/>
    <mergeCell ref="B54:B58"/>
    <mergeCell ref="C54:I54"/>
    <mergeCell ref="C55:I55"/>
    <mergeCell ref="C56:I56"/>
    <mergeCell ref="C57:I57"/>
    <mergeCell ref="C58:I58"/>
    <mergeCell ref="B44:B52"/>
    <mergeCell ref="C44:D45"/>
    <mergeCell ref="F44:G44"/>
    <mergeCell ref="H44:I44"/>
    <mergeCell ref="C46:D46"/>
    <mergeCell ref="C47:D47"/>
    <mergeCell ref="C48:D48"/>
  </mergeCells>
  <dataValidations count="3">
    <dataValidation allowBlank="1" showInputMessage="1" showErrorMessage="1" prompt="Sinkende sonstige Betriebsaufwendungen sind mit einem negativen Vorzeichen '-' zu versehen, mit der Folge der entsprechenden Verrechnung, d.h, dass sich das ordentliche Ergebnis ZIEL entsprechend erhöht." sqref="C37:D37"/>
    <dataValidation allowBlank="1" showInputMessage="1" showErrorMessage="1" prompt="Sinkende sonstige Erträge sind mit einem negativen Vorzeichen '-' zu versehen, mit der Folge der entsprechenden Verrechnung, d.h, dass sich das ordentliche Ergebnis ZIEL entsprechend vermindert." sqref="C31:D31"/>
    <dataValidation allowBlank="1" showInputMessage="1" showErrorMessage="1" prompt="Sie haben die Möglichkeit, standardisierte Deckungsbeiträge zu verwenden (diese finden sie z.B. auf der Internetseite_x000a_www.ktbl.de). Falls Sie dies nicht wünschen, verwenden Sie bitte die anliegenden Deckungsbeitragsformulare." sqref="C9:D9"/>
  </dataValidation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10" sqref="A10:B10"/>
    </sheetView>
  </sheetViews>
  <sheetFormatPr baseColWidth="10" defaultColWidth="11.42578125" defaultRowHeight="15" x14ac:dyDescent="0.25"/>
  <cols>
    <col min="1" max="1" width="19.140625" style="200" customWidth="1"/>
    <col min="2" max="2" width="29.85546875" style="200" customWidth="1"/>
    <col min="3" max="3" width="9.28515625" style="200" customWidth="1"/>
    <col min="4" max="4" width="13.5703125" style="200" customWidth="1"/>
    <col min="5" max="5" width="11.5703125" style="200" customWidth="1"/>
    <col min="6" max="26" width="11.42578125" style="200" customWidth="1"/>
    <col min="27" max="16384" width="11.42578125" style="200"/>
  </cols>
  <sheetData>
    <row r="1" spans="1:5" ht="15.75" thickBot="1" x14ac:dyDescent="0.3">
      <c r="A1" s="198" t="s">
        <v>135</v>
      </c>
      <c r="B1" s="199"/>
      <c r="C1" s="199"/>
      <c r="D1" s="199"/>
      <c r="E1" s="199"/>
    </row>
    <row r="2" spans="1:5" x14ac:dyDescent="0.25">
      <c r="A2" s="569" t="s">
        <v>126</v>
      </c>
      <c r="B2" s="570"/>
      <c r="C2" s="570"/>
      <c r="D2" s="570"/>
      <c r="E2" s="570"/>
    </row>
    <row r="3" spans="1:5" ht="13.5" customHeight="1" x14ac:dyDescent="0.25">
      <c r="A3" s="571" t="str">
        <f>CONCATENATE("Antragsteller: ",Arbeitszeitberechnung!C3)</f>
        <v xml:space="preserve">Antragsteller: </v>
      </c>
      <c r="B3" s="572"/>
      <c r="C3" s="575">
        <f>+Arbeitszeitberechnung!I3</f>
        <v>0</v>
      </c>
      <c r="D3" s="575"/>
      <c r="E3" s="575"/>
    </row>
    <row r="4" spans="1:5" ht="13.5" customHeight="1" x14ac:dyDescent="0.25">
      <c r="A4" s="573"/>
      <c r="B4" s="574"/>
      <c r="C4" s="576"/>
      <c r="D4" s="576"/>
      <c r="E4" s="576"/>
    </row>
    <row r="5" spans="1:5" ht="5.25" customHeight="1" x14ac:dyDescent="0.25">
      <c r="A5" s="204"/>
      <c r="B5" s="201"/>
      <c r="C5" s="201"/>
      <c r="D5" s="201"/>
      <c r="E5" s="201"/>
    </row>
    <row r="6" spans="1:5" ht="13.5" customHeight="1" x14ac:dyDescent="0.25">
      <c r="A6" s="577" t="s">
        <v>94</v>
      </c>
      <c r="B6" s="578"/>
      <c r="C6" s="581" t="s">
        <v>95</v>
      </c>
      <c r="D6" s="582"/>
      <c r="E6" s="583"/>
    </row>
    <row r="7" spans="1:5" ht="13.5" customHeight="1" x14ac:dyDescent="0.25">
      <c r="A7" s="579"/>
      <c r="B7" s="580"/>
      <c r="C7" s="205" t="s">
        <v>96</v>
      </c>
      <c r="D7" s="289" t="s">
        <v>97</v>
      </c>
      <c r="E7" s="206" t="s">
        <v>98</v>
      </c>
    </row>
    <row r="8" spans="1:5" ht="13.5" customHeight="1" x14ac:dyDescent="0.25">
      <c r="A8" s="584" t="s">
        <v>99</v>
      </c>
      <c r="B8" s="585"/>
      <c r="C8" s="207"/>
      <c r="D8" s="208">
        <v>1</v>
      </c>
      <c r="E8" s="209">
        <f>C8*D8</f>
        <v>0</v>
      </c>
    </row>
    <row r="9" spans="1:5" ht="13.5" customHeight="1" x14ac:dyDescent="0.25">
      <c r="A9" s="586" t="s">
        <v>100</v>
      </c>
      <c r="B9" s="568"/>
      <c r="C9" s="210"/>
      <c r="D9" s="211">
        <v>0.6</v>
      </c>
      <c r="E9" s="212">
        <f>C9*D9</f>
        <v>0</v>
      </c>
    </row>
    <row r="10" spans="1:5" ht="13.5" customHeight="1" x14ac:dyDescent="0.25">
      <c r="A10" s="560" t="s">
        <v>101</v>
      </c>
      <c r="B10" s="568"/>
      <c r="C10" s="210"/>
      <c r="D10" s="211">
        <v>0.3</v>
      </c>
      <c r="E10" s="212">
        <f>C10*D10</f>
        <v>0</v>
      </c>
    </row>
    <row r="11" spans="1:5" ht="13.5" customHeight="1" x14ac:dyDescent="0.25">
      <c r="A11" s="560" t="s">
        <v>102</v>
      </c>
      <c r="B11" s="568"/>
      <c r="C11" s="210"/>
      <c r="D11" s="211">
        <v>0.4</v>
      </c>
      <c r="E11" s="212">
        <f>C11*D11</f>
        <v>0</v>
      </c>
    </row>
    <row r="12" spans="1:5" ht="13.5" customHeight="1" x14ac:dyDescent="0.25">
      <c r="A12" s="586" t="s">
        <v>103</v>
      </c>
      <c r="B12" s="568"/>
      <c r="C12" s="210"/>
      <c r="D12" s="211">
        <v>1.2</v>
      </c>
      <c r="E12" s="212">
        <f>C12*D12</f>
        <v>0</v>
      </c>
    </row>
    <row r="13" spans="1:5" ht="13.5" customHeight="1" x14ac:dyDescent="0.25">
      <c r="A13" s="560" t="s">
        <v>104</v>
      </c>
      <c r="B13" s="561"/>
      <c r="C13" s="213"/>
      <c r="D13" s="214">
        <v>1</v>
      </c>
      <c r="E13" s="212">
        <f>+C13*D13</f>
        <v>0</v>
      </c>
    </row>
    <row r="14" spans="1:5" ht="13.5" customHeight="1" x14ac:dyDescent="0.25">
      <c r="A14" s="560" t="s">
        <v>105</v>
      </c>
      <c r="B14" s="561"/>
      <c r="C14" s="213"/>
      <c r="D14" s="214">
        <v>0.5</v>
      </c>
      <c r="E14" s="212">
        <f>+C14*D14</f>
        <v>0</v>
      </c>
    </row>
    <row r="15" spans="1:5" ht="13.5" customHeight="1" x14ac:dyDescent="0.25">
      <c r="A15" s="560" t="s">
        <v>106</v>
      </c>
      <c r="B15" s="561"/>
      <c r="C15" s="213"/>
      <c r="D15" s="214">
        <v>0.15</v>
      </c>
      <c r="E15" s="212">
        <f>+C15*D15</f>
        <v>0</v>
      </c>
    </row>
    <row r="16" spans="1:5" ht="13.5" customHeight="1" x14ac:dyDescent="0.25">
      <c r="A16" s="560" t="s">
        <v>107</v>
      </c>
      <c r="B16" s="561"/>
      <c r="C16" s="213"/>
      <c r="D16" s="214">
        <v>0.1</v>
      </c>
      <c r="E16" s="212">
        <f>+C16*D16</f>
        <v>0</v>
      </c>
    </row>
    <row r="17" spans="1:5" ht="13.5" customHeight="1" x14ac:dyDescent="0.25">
      <c r="A17" s="566"/>
      <c r="B17" s="567"/>
      <c r="C17" s="213"/>
      <c r="D17" s="215"/>
      <c r="E17" s="212">
        <f>C17*D17</f>
        <v>0</v>
      </c>
    </row>
    <row r="18" spans="1:5" s="203" customFormat="1" ht="13.5" customHeight="1" x14ac:dyDescent="0.2">
      <c r="A18" s="555" t="s">
        <v>108</v>
      </c>
      <c r="B18" s="556"/>
      <c r="C18" s="216"/>
      <c r="D18" s="216"/>
      <c r="E18" s="202">
        <f>SUM(E8:E17)</f>
        <v>0</v>
      </c>
    </row>
    <row r="19" spans="1:5" ht="13.5" customHeight="1" x14ac:dyDescent="0.25">
      <c r="A19" s="560" t="s">
        <v>109</v>
      </c>
      <c r="B19" s="568"/>
      <c r="C19" s="210"/>
      <c r="D19" s="211">
        <v>0.02</v>
      </c>
      <c r="E19" s="212">
        <f t="shared" ref="E19:E24" si="0">C19*D19</f>
        <v>0</v>
      </c>
    </row>
    <row r="20" spans="1:5" ht="13.5" customHeight="1" x14ac:dyDescent="0.25">
      <c r="A20" s="560" t="s">
        <v>110</v>
      </c>
      <c r="B20" s="568"/>
      <c r="C20" s="210"/>
      <c r="D20" s="211">
        <v>0.13</v>
      </c>
      <c r="E20" s="212">
        <f t="shared" si="0"/>
        <v>0</v>
      </c>
    </row>
    <row r="21" spans="1:5" ht="13.5" customHeight="1" x14ac:dyDescent="0.25">
      <c r="A21" s="560" t="s">
        <v>111</v>
      </c>
      <c r="B21" s="568"/>
      <c r="C21" s="210"/>
      <c r="D21" s="211">
        <v>0.06</v>
      </c>
      <c r="E21" s="212">
        <f t="shared" si="0"/>
        <v>0</v>
      </c>
    </row>
    <row r="22" spans="1:5" ht="13.5" customHeight="1" x14ac:dyDescent="0.25">
      <c r="A22" s="560" t="s">
        <v>112</v>
      </c>
      <c r="B22" s="568"/>
      <c r="C22" s="210"/>
      <c r="D22" s="211">
        <v>0.16</v>
      </c>
      <c r="E22" s="212">
        <f t="shared" si="0"/>
        <v>0</v>
      </c>
    </row>
    <row r="23" spans="1:5" ht="13.5" customHeight="1" x14ac:dyDescent="0.25">
      <c r="A23" s="560" t="s">
        <v>113</v>
      </c>
      <c r="B23" s="568"/>
      <c r="C23" s="210"/>
      <c r="D23" s="211">
        <v>0.3</v>
      </c>
      <c r="E23" s="212">
        <f t="shared" si="0"/>
        <v>0</v>
      </c>
    </row>
    <row r="24" spans="1:5" ht="13.5" customHeight="1" x14ac:dyDescent="0.25">
      <c r="A24" s="566"/>
      <c r="B24" s="567"/>
      <c r="C24" s="217"/>
      <c r="D24" s="218"/>
      <c r="E24" s="219">
        <f t="shared" si="0"/>
        <v>0</v>
      </c>
    </row>
    <row r="25" spans="1:5" s="203" customFormat="1" ht="13.5" customHeight="1" x14ac:dyDescent="0.2">
      <c r="A25" s="555" t="s">
        <v>114</v>
      </c>
      <c r="B25" s="556"/>
      <c r="C25" s="216"/>
      <c r="D25" s="220"/>
      <c r="E25" s="202">
        <f>SUM(E19:E24)</f>
        <v>0</v>
      </c>
    </row>
    <row r="26" spans="1:5" ht="13.5" customHeight="1" x14ac:dyDescent="0.25">
      <c r="A26" s="560" t="s">
        <v>115</v>
      </c>
      <c r="B26" s="561"/>
      <c r="C26" s="213"/>
      <c r="D26" s="221">
        <v>4.0000000000000001E-3</v>
      </c>
      <c r="E26" s="212">
        <f>+C26*D26</f>
        <v>0</v>
      </c>
    </row>
    <row r="27" spans="1:5" ht="13.5" customHeight="1" x14ac:dyDescent="0.25">
      <c r="A27" s="562"/>
      <c r="B27" s="563"/>
      <c r="C27" s="213"/>
      <c r="D27" s="222"/>
      <c r="E27" s="212">
        <f>+C27*D27</f>
        <v>0</v>
      </c>
    </row>
    <row r="28" spans="1:5" s="203" customFormat="1" ht="13.5" customHeight="1" x14ac:dyDescent="0.2">
      <c r="A28" s="555" t="s">
        <v>116</v>
      </c>
      <c r="B28" s="556"/>
      <c r="C28" s="216"/>
      <c r="D28" s="220"/>
      <c r="E28" s="202">
        <f>SUM(E26:E27)</f>
        <v>0</v>
      </c>
    </row>
    <row r="29" spans="1:5" ht="13.5" customHeight="1" x14ac:dyDescent="0.25">
      <c r="A29" s="564"/>
      <c r="B29" s="565"/>
      <c r="C29" s="213"/>
      <c r="D29" s="222"/>
      <c r="E29" s="212">
        <f>+C29*D29</f>
        <v>0</v>
      </c>
    </row>
    <row r="30" spans="1:5" ht="13.5" customHeight="1" x14ac:dyDescent="0.25">
      <c r="A30" s="562"/>
      <c r="B30" s="563"/>
      <c r="C30" s="213"/>
      <c r="D30" s="222"/>
      <c r="E30" s="212">
        <f>+C30*D30</f>
        <v>0</v>
      </c>
    </row>
    <row r="31" spans="1:5" s="203" customFormat="1" ht="13.5" customHeight="1" x14ac:dyDescent="0.2">
      <c r="A31" s="555" t="s">
        <v>117</v>
      </c>
      <c r="B31" s="556"/>
      <c r="C31" s="223"/>
      <c r="D31" s="224"/>
      <c r="E31" s="225">
        <f>SUM(E29:E30)</f>
        <v>0</v>
      </c>
    </row>
    <row r="32" spans="1:5" s="203" customFormat="1" ht="13.5" customHeight="1" x14ac:dyDescent="0.2">
      <c r="A32" s="555" t="s">
        <v>118</v>
      </c>
      <c r="B32" s="556"/>
      <c r="C32" s="216"/>
      <c r="D32" s="216"/>
      <c r="E32" s="202">
        <f>E31+E28+E25+E18</f>
        <v>0</v>
      </c>
    </row>
    <row r="33" spans="1:5" ht="3.75" customHeight="1" x14ac:dyDescent="0.25">
      <c r="A33" s="204"/>
      <c r="B33" s="201"/>
      <c r="C33" s="201"/>
      <c r="D33" s="201"/>
      <c r="E33" s="201"/>
    </row>
    <row r="34" spans="1:5" ht="4.5" customHeight="1" x14ac:dyDescent="0.25">
      <c r="A34" s="226"/>
      <c r="B34" s="201"/>
      <c r="C34" s="201"/>
      <c r="D34" s="201"/>
      <c r="E34" s="227"/>
    </row>
    <row r="35" spans="1:5" ht="15.75" customHeight="1" x14ac:dyDescent="0.25">
      <c r="A35" s="297"/>
      <c r="B35" s="298"/>
      <c r="C35" s="295" t="s">
        <v>119</v>
      </c>
      <c r="D35" s="295" t="s">
        <v>124</v>
      </c>
      <c r="E35" s="296" t="s">
        <v>120</v>
      </c>
    </row>
    <row r="36" spans="1:5" ht="13.5" customHeight="1" x14ac:dyDescent="0.25">
      <c r="A36" s="557" t="s">
        <v>123</v>
      </c>
      <c r="B36" s="558"/>
      <c r="C36" s="294">
        <f>E32</f>
        <v>0</v>
      </c>
      <c r="D36" s="294">
        <f>+Arbeitszeitberechnung!E14</f>
        <v>0</v>
      </c>
      <c r="E36" s="302">
        <f>IF(AND(D36&gt;0,C36&gt;0),C36/D36,0)</f>
        <v>0</v>
      </c>
    </row>
    <row r="37" spans="1:5" ht="7.5" customHeight="1" x14ac:dyDescent="0.25">
      <c r="A37" s="292"/>
      <c r="B37" s="292"/>
      <c r="C37" s="285"/>
      <c r="D37" s="285"/>
      <c r="E37" s="293"/>
    </row>
    <row r="38" spans="1:5" x14ac:dyDescent="0.25">
      <c r="A38" s="228" t="s">
        <v>125</v>
      </c>
    </row>
    <row r="39" spans="1:5" x14ac:dyDescent="0.25">
      <c r="A39" s="229" t="s">
        <v>121</v>
      </c>
      <c r="B39" s="559" t="str">
        <f>IF(E36&gt;2,"Die max. zulässige Obergrenze von 2 GV/ha ist überschritten !","")</f>
        <v/>
      </c>
      <c r="C39" s="559"/>
      <c r="D39" s="559"/>
      <c r="E39" s="559"/>
    </row>
    <row r="40" spans="1:5" x14ac:dyDescent="0.25">
      <c r="A40" s="229" t="s">
        <v>122</v>
      </c>
      <c r="B40" s="230">
        <v>5.4</v>
      </c>
      <c r="C40" s="231">
        <f>+B40*1.5</f>
        <v>8.1</v>
      </c>
      <c r="D40" s="232"/>
      <c r="E40" s="232"/>
    </row>
    <row r="41" spans="1:5" x14ac:dyDescent="0.25">
      <c r="A41" s="229"/>
      <c r="B41" s="233">
        <v>4.2</v>
      </c>
      <c r="C41" s="231">
        <f>+B41*1.5</f>
        <v>6.3</v>
      </c>
      <c r="D41" s="234"/>
      <c r="E41" s="234"/>
    </row>
    <row r="42" spans="1:5" x14ac:dyDescent="0.25">
      <c r="A42" s="235"/>
      <c r="B42" s="236"/>
      <c r="C42" s="234"/>
      <c r="D42" s="234"/>
      <c r="E42" s="234"/>
    </row>
    <row r="43" spans="1:5" x14ac:dyDescent="0.25">
      <c r="A43" s="232"/>
      <c r="B43" s="232"/>
      <c r="C43" s="232"/>
      <c r="D43" s="232"/>
      <c r="E43" s="232"/>
    </row>
    <row r="44" spans="1:5" x14ac:dyDescent="0.25">
      <c r="A44" s="232"/>
      <c r="B44" s="232"/>
      <c r="C44" s="232"/>
      <c r="D44" s="232"/>
      <c r="E44" s="232"/>
    </row>
  </sheetData>
  <sheetProtection password="CB92" sheet="1" objects="1" scenarios="1"/>
  <mergeCells count="32">
    <mergeCell ref="A13:B13"/>
    <mergeCell ref="A2:E2"/>
    <mergeCell ref="A3:B4"/>
    <mergeCell ref="C3:E4"/>
    <mergeCell ref="A6:B7"/>
    <mergeCell ref="C6:E6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2:B32"/>
    <mergeCell ref="A36:B36"/>
    <mergeCell ref="B39:E39"/>
    <mergeCell ref="A26:B26"/>
    <mergeCell ref="A27:B27"/>
    <mergeCell ref="A28:B28"/>
    <mergeCell ref="A29:B29"/>
    <mergeCell ref="A30:B30"/>
    <mergeCell ref="A31:B31"/>
  </mergeCells>
  <conditionalFormatting sqref="B39">
    <cfRule type="containsText" dxfId="1" priority="2" operator="containsText" text="Obergrenze">
      <formula>NOT(ISERROR(SEARCH("Obergrenze",B39)))</formula>
    </cfRule>
  </conditionalFormatting>
  <conditionalFormatting sqref="E36">
    <cfRule type="cellIs" dxfId="0" priority="1" operator="greaterThan">
      <formula>2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ignoredErrors>
    <ignoredError sqref="E28 E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Arbeitszeitberechnung</vt:lpstr>
      <vt:lpstr>Wirtschaftlichkeit</vt:lpstr>
      <vt:lpstr>Zielkalkulation</vt:lpstr>
      <vt:lpstr>GV-Berechnung 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</dc:creator>
  <cp:lastModifiedBy>Ewen, Ulrike (Ref. 8605)</cp:lastModifiedBy>
  <cp:lastPrinted>2023-01-13T11:21:24Z</cp:lastPrinted>
  <dcterms:created xsi:type="dcterms:W3CDTF">2022-11-24T11:47:02Z</dcterms:created>
  <dcterms:modified xsi:type="dcterms:W3CDTF">2023-03-28T06:07:08Z</dcterms:modified>
</cp:coreProperties>
</file>